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activeTab="0"/>
  </bookViews>
  <sheets>
    <sheet name="Risk portfolio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6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TRUE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StatFunctionsUpdateFreq">1</definedName>
    <definedName name="RiskTemplateSheetName">"myTemplate"</definedName>
    <definedName name="RiskUpdateDisplay">TRUE</definedName>
    <definedName name="RiskUpdateStatFunctions">FALSE</definedName>
    <definedName name="RiskUseDifferentSeedForEachSim">FALSE</definedName>
    <definedName name="RiskUseFixedSeed">TRUE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<sst xmlns="http://schemas.openxmlformats.org/spreadsheetml/2006/main" count="17" uniqueCount="17">
  <si>
    <t>Base project cost</t>
  </si>
  <si>
    <t>Risks</t>
  </si>
  <si>
    <t>H&amp;S</t>
  </si>
  <si>
    <t>Strike</t>
  </si>
  <si>
    <t>Bad weather</t>
  </si>
  <si>
    <t>Insolvency of sub-contractor</t>
  </si>
  <si>
    <t>Political change</t>
  </si>
  <si>
    <t>Probability</t>
  </si>
  <si>
    <t>M L</t>
  </si>
  <si>
    <t>Extra cost</t>
  </si>
  <si>
    <t>Total cost excl inflation</t>
  </si>
  <si>
    <t>Inflation</t>
  </si>
  <si>
    <t>Total cost including inflation</t>
  </si>
  <si>
    <t>Risk portfolio</t>
  </si>
  <si>
    <r>
      <t>Problem:</t>
    </r>
    <r>
      <rPr>
        <sz val="10"/>
        <rFont val="Times New Roman"/>
        <family val="1"/>
      </rPr>
      <t xml:space="preserve"> Model a portfolio of risks that can influence the base estimated project cost and calculate the total cost of a project including inflation. There are 5 risk factors, some of which are correlated, plus the risk coming from the inflation. The probability of a strike doubles if the "bad weather" factor occurs. If both the "H&amp;S" and "Strike" factors occur, the "Insolvency of sub-contractor" risk factor rises from 5% to 75%.</t>
    </r>
  </si>
  <si>
    <t>Impact distribution</t>
  </si>
  <si>
    <t>Risk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</si>
</sst>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6" xfId="0" applyFont="1" applyBorder="1" applyAlignment="1">
      <alignment/>
    </xf>
    <xf numFmtId="178" fontId="0" fillId="0" borderId="17" xfId="0" applyNumberForma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0" fontId="1" fillId="33" borderId="21" xfId="0" applyFont="1" applyFill="1" applyBorder="1" applyAlignment="1">
      <alignment horizontal="center" vertical="distributed"/>
    </xf>
    <xf numFmtId="0" fontId="1" fillId="33" borderId="11" xfId="0" applyFont="1" applyFill="1" applyBorder="1" applyAlignment="1">
      <alignment horizontal="center" vertical="distributed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123825</xdr:rowOff>
    </xdr:from>
    <xdr:to>
      <xdr:col>2</xdr:col>
      <xdr:colOff>600075</xdr:colOff>
      <xdr:row>2</xdr:row>
      <xdr:rowOff>133350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23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.7109375" style="0" customWidth="1"/>
    <col min="2" max="2" width="28.8515625" style="0" customWidth="1"/>
    <col min="3" max="3" width="11.00390625" style="0" customWidth="1"/>
    <col min="4" max="4" width="7.00390625" style="0" customWidth="1"/>
    <col min="5" max="5" width="23.7109375" style="0" bestFit="1" customWidth="1"/>
    <col min="6" max="6" width="9.140625" style="0" customWidth="1"/>
  </cols>
  <sheetData>
    <row r="1" s="2" customFormat="1" ht="12.75"/>
    <row r="2" s="2" customFormat="1" ht="51" customHeight="1">
      <c r="E2" s="3" t="s">
        <v>13</v>
      </c>
    </row>
    <row r="3" s="2" customFormat="1" ht="17.25" customHeight="1" thickBot="1"/>
    <row r="4" spans="2:7" s="2" customFormat="1" ht="12.75" customHeight="1">
      <c r="B4" s="28" t="s">
        <v>14</v>
      </c>
      <c r="C4" s="29"/>
      <c r="D4" s="29"/>
      <c r="E4" s="29"/>
      <c r="F4" s="29"/>
      <c r="G4" s="30"/>
    </row>
    <row r="5" spans="2:7" s="2" customFormat="1" ht="12.75" customHeight="1">
      <c r="B5" s="31"/>
      <c r="C5" s="32"/>
      <c r="D5" s="32"/>
      <c r="E5" s="32"/>
      <c r="F5" s="32"/>
      <c r="G5" s="33"/>
    </row>
    <row r="6" spans="2:7" s="2" customFormat="1" ht="12.75" customHeight="1">
      <c r="B6" s="31"/>
      <c r="C6" s="32"/>
      <c r="D6" s="32"/>
      <c r="E6" s="32"/>
      <c r="F6" s="32"/>
      <c r="G6" s="33"/>
    </row>
    <row r="7" spans="2:7" s="2" customFormat="1" ht="12.75" customHeight="1">
      <c r="B7" s="31"/>
      <c r="C7" s="32"/>
      <c r="D7" s="32"/>
      <c r="E7" s="32"/>
      <c r="F7" s="32"/>
      <c r="G7" s="33"/>
    </row>
    <row r="8" spans="2:7" s="2" customFormat="1" ht="12.75" customHeight="1" thickBot="1">
      <c r="B8" s="34"/>
      <c r="C8" s="35"/>
      <c r="D8" s="35"/>
      <c r="E8" s="35"/>
      <c r="F8" s="35"/>
      <c r="G8" s="36"/>
    </row>
    <row r="9" ht="13.5" thickBot="1"/>
    <row r="10" spans="2:3" ht="13.5" thickBot="1">
      <c r="B10" s="10" t="s">
        <v>0</v>
      </c>
      <c r="C10" s="13">
        <f>_XLL.VOSETRIANGLE(100,110,140)</f>
        <v>105.08233509779053</v>
      </c>
    </row>
    <row r="11" spans="2:3" ht="13.5" thickBot="1">
      <c r="B11" s="1"/>
      <c r="C11" s="4"/>
    </row>
    <row r="12" spans="2:6" ht="13.5" thickBot="1">
      <c r="B12" s="26" t="s">
        <v>1</v>
      </c>
      <c r="C12" s="37" t="s">
        <v>9</v>
      </c>
      <c r="D12" s="38"/>
      <c r="E12" s="38"/>
      <c r="F12" s="39"/>
    </row>
    <row r="13" spans="2:6" ht="13.5" thickBot="1">
      <c r="B13" s="27"/>
      <c r="C13" s="23" t="s">
        <v>7</v>
      </c>
      <c r="D13" s="20" t="s">
        <v>8</v>
      </c>
      <c r="E13" s="20" t="s">
        <v>15</v>
      </c>
      <c r="F13" s="21" t="s">
        <v>16</v>
      </c>
    </row>
    <row r="14" spans="2:6" ht="12.75">
      <c r="B14" s="22" t="s">
        <v>2</v>
      </c>
      <c r="C14" s="24">
        <v>0.1</v>
      </c>
      <c r="D14" s="14">
        <v>20</v>
      </c>
      <c r="E14" s="15" t="str">
        <f>_XLL.VOSETRIANGLEOBJECT(0.8*D14,D14,1.5*D14)</f>
        <v>VoseTriangle(16,20,30)</v>
      </c>
      <c r="F14" s="16">
        <f>_XLL.VOSERISKEVENT(C14,E14)</f>
        <v>0</v>
      </c>
    </row>
    <row r="15" spans="2:6" ht="12.75">
      <c r="B15" s="5" t="s">
        <v>3</v>
      </c>
      <c r="C15" s="24">
        <f>IF(F16=0,15%,30%)</f>
        <v>0.15</v>
      </c>
      <c r="D15" s="14">
        <v>5</v>
      </c>
      <c r="E15" s="15" t="str">
        <f>_XLL.VOSETRIANGLEOBJECT(0.8*D15,D15,1.5*D15)</f>
        <v>VoseTriangle(4,5,7.5)</v>
      </c>
      <c r="F15" s="16">
        <f>_XLL.VOSERISKEVENT(C15,E15)</f>
        <v>0</v>
      </c>
    </row>
    <row r="16" spans="2:6" ht="12.75">
      <c r="B16" s="5" t="s">
        <v>4</v>
      </c>
      <c r="C16" s="24">
        <v>0.3</v>
      </c>
      <c r="D16" s="14">
        <v>20</v>
      </c>
      <c r="E16" s="15" t="str">
        <f>_XLL.VOSETRIANGLEOBJECT(0.8*D16,D16,1.5*D16)</f>
        <v>VoseTriangle(16,20,30)</v>
      </c>
      <c r="F16" s="16">
        <f>_XLL.VOSERISKEVENT(C16,E16)</f>
        <v>0</v>
      </c>
    </row>
    <row r="17" spans="2:6" ht="12.75">
      <c r="B17" s="5" t="s">
        <v>5</v>
      </c>
      <c r="C17" s="24">
        <f>IF(AND(NOT(F14=0),NOT(F15=0)),75%,5%)</f>
        <v>0.05</v>
      </c>
      <c r="D17" s="14">
        <v>10</v>
      </c>
      <c r="E17" s="15" t="str">
        <f>_XLL.VOSETRIANGLEOBJECT(0.8*D17,D17,1.5*D17)</f>
        <v>VoseTriangle(8,10,15)</v>
      </c>
      <c r="F17" s="16">
        <f>_XLL.VOSERISKEVENT(C17,E17)</f>
        <v>0</v>
      </c>
    </row>
    <row r="18" spans="2:6" ht="13.5" thickBot="1">
      <c r="B18" s="6" t="s">
        <v>6</v>
      </c>
      <c r="C18" s="25">
        <v>0.02</v>
      </c>
      <c r="D18" s="17">
        <v>20</v>
      </c>
      <c r="E18" s="18" t="str">
        <f>_XLL.VOSETRIANGLEOBJECT(0.8*D18,D18,1.5*D18)</f>
        <v>VoseTriangle(16,20,30)</v>
      </c>
      <c r="F18" s="19">
        <f>_XLL.VOSERISKEVENT(C18,E18)</f>
        <v>0</v>
      </c>
    </row>
    <row r="19" ht="13.5" thickBot="1"/>
    <row r="20" spans="2:3" ht="12.75">
      <c r="B20" s="8" t="s">
        <v>10</v>
      </c>
      <c r="C20" s="12">
        <f>SUM(C10,E14:E18)</f>
        <v>105.08233509779053</v>
      </c>
    </row>
    <row r="21" spans="2:3" ht="13.5" thickBot="1">
      <c r="B21" s="9" t="s">
        <v>11</v>
      </c>
      <c r="C21" s="7">
        <f>_XLL.VOSEPERT(1.02,1.04,1.08)</f>
        <v>1.0316156368283043</v>
      </c>
    </row>
    <row r="22" ht="13.5" thickBot="1"/>
    <row r="23" spans="2:3" ht="13.5" thickBot="1">
      <c r="B23" s="10" t="s">
        <v>12</v>
      </c>
      <c r="C23" s="11">
        <f>_XLL.VOSEOUTPUT('Risk portfolio'!B23)+C20*C21</f>
        <v>108.40458004131244</v>
      </c>
    </row>
  </sheetData>
  <sheetProtection/>
  <mergeCells count="3">
    <mergeCell ref="B12:B13"/>
    <mergeCell ref="B4:G8"/>
    <mergeCell ref="C12:F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2001-06-25T15:14:51Z</dcterms:created>
  <dcterms:modified xsi:type="dcterms:W3CDTF">2009-11-14T09:59:27Z</dcterms:modified>
  <cp:category/>
  <cp:version/>
  <cp:contentType/>
  <cp:contentStatus/>
</cp:coreProperties>
</file>