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32FB8A7B-9C58-42F9-99F4-C2BF6089D8B0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c0_cell" hidden="1">Model!$C$20</definedName>
    <definedName name="M0_o0_cell" hidden="1">Model!$C$19</definedName>
    <definedName name="M0_v0_cell" hidden="1">Model!$B$12</definedName>
    <definedName name="M0_v1_cell" hidden="1">Model!$B$13</definedName>
    <definedName name="M0_v2_cell" hidden="1">Model!$B$14</definedName>
    <definedName name="M0_v3_cell" hidden="1">Model!$B$15</definedName>
    <definedName name="M0_v4_cell" hidden="1">Model!$B$16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<sst xmlns="http://schemas.openxmlformats.org/spreadsheetml/2006/main" count="48" uniqueCount="48">
  <si>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Vineyard Frost Protection (USD/night)</t>
  </si>
  <si>
    <t>How many protection units per block keep every bud above the frost-damage line on a cold night?</t>
  </si>
  <si>
    <t>Generated by ModelRisk Studio — native optimizer example library.</t>
  </si>
  <si>
    <t>What this workbook models</t>
  </si>
  <si>
    <t>Five vineyard blocks face an uncertain overnight minimum temperature (normal). Each protection unit lifts a</t>
  </si>
  <si>
    <t>block's coldest-bud temperature; buds are damaged below −2 °C. You choose integer units per block.</t>
  </si>
  <si>
    <t>Decision, objective and constraint</t>
  </si>
  <si>
    <t>Decision</t>
  </si>
  <si>
    <t>5 integer unit counts, each 0..10</t>
  </si>
  <si>
    <t>Objective</t>
  </si>
  <si>
    <t>Minimise Mean total protection cost</t>
  </si>
  <si>
    <t>Hard constraint</t>
  </si>
  <si>
    <t>probability the coldest bud drops below −2 °C ≤ 10% (i.e. ≥90% frost-safe)</t>
  </si>
  <si>
    <t>Engine — Vertex Detector</t>
  </si>
  <si>
    <t>A chance constraint over integer decisions walls the feasible region with an infinite penalty, so gradient</t>
  </si>
  <si>
    <t>engines stall. Method=Auto routes it to the Vertex Detector, which walks the feasible edge to the cheapest</t>
  </si>
  <si>
    <t>frost-safe plan. 1000 iterations/trial give a stable 90% assurance.</t>
  </si>
  <si>
    <t>Glossary</t>
  </si>
  <si>
    <t>Chance constraint</t>
  </si>
  <si>
    <t>a limit that must hold with a stated probability (here 90%)</t>
  </si>
  <si>
    <t>Vineyard Frost Protection — Wind Machines &amp; Heaters per Block</t>
  </si>
  <si>
    <t>Place integer protection units per block so the coldest bud stays above the frost line with ≥90% assurance.</t>
  </si>
  <si>
    <t>▒ Input (edit)</t>
  </si>
  <si>
    <t>▒ Output (sim)</t>
  </si>
  <si>
    <t>▒ Decision (adjustable)</t>
  </si>
  <si>
    <t>▒ Objective / key</t>
  </si>
  <si>
    <t>Parameters</t>
  </si>
  <si>
    <t>Warming per unit (°C)</t>
  </si>
  <si>
    <t>Cost per unit ($/night)</t>
  </si>
  <si>
    <t>Damage threshold (°C)</t>
  </si>
  <si>
    <t>Units (decision highlighted)</t>
  </si>
  <si>
    <t>Block</t>
  </si>
  <si>
    <t>Units (0-10)</t>
  </si>
  <si>
    <t>Ambient min °C</t>
  </si>
  <si>
    <t>Bud temp °C</t>
  </si>
  <si>
    <t>Block 1</t>
  </si>
  <si>
    <t>Block 2</t>
  </si>
  <si>
    <t>Block 3</t>
  </si>
  <si>
    <t>Block 4</t>
  </si>
  <si>
    <t>Block 5</t>
  </si>
  <si>
    <t>Results</t>
  </si>
  <si>
    <t>Total protection cost ($) — objective</t>
  </si>
  <si>
    <t>Coldest bud temp (°C) — constraint</t>
  </si>
  <si>
    <t>{"format_version":"1.0","model":"Vineyard Frost Protection — Wind Machines &amp; Heaters per Block","settings":{"engineKind":0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0,"useRandomSeed":false,"useFixedTwister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350,"maxTimeSeconds":300.0,"parameterTolerance":1.0,"toleranceUnit":1,"stagnationTrials":116,"stagnationDeviation":1e-06,"stagnationUnit":0,"stopOnError":false,"stopFormulaEnabled":false,"stopFormulaRef":""},"adj":{"variables":[{"cell":{"sheet":"Model","row":11,"col":1},"type":1,"min":0.0,"max":10.0,"groupIndex":-1,"label":"","discreteSet":[]},{"cell":{"sheet":"Model","row":12,"col":1},"type":1,"min":0.0,"max":10.0,"groupIndex":-1,"label":"","discreteSet":[]},{"cell":{"sheet":"Model","row":13,"col":1},"type":1,"min":0.0,"max":10.0,"groupIndex":-1,"label":"","discreteSet":[]},{"cell":{"sheet":"Model","row":14,"col":1},"type":1,"min":0.0,"max":10.0,"groupIndex":-1,"label":"","discreteSet":[]},{"cell":{"sheet":"Model","row":15,"col":1},"type":1,"min":0.0,"max":10.0,"groupIndex":-1,"label":"","discreteSet":[]}],"groups":[]},"objectives":[{"name":"Objective","cell":{"sheet":"Model","row":18,"col":2},"stat":{"kind":0,"param1":0.0,"param2":0.0},"mode":1,"targetValue":0.0}],"constraints":[{"name":"P(coldest &lt; -2) &lt;= 0.10","cell":{"sheet":"Model","row":19,"col":2},"stat":{"kind":21,"param1":-2.0,"param2":0.0},"op":0,"rhsA":0.1,"rhsB":0.0,"formulaCellRef":"","type":0,"softWeight":1.0,"penaltyKind":0,"evalTime":0,"sixSigma":0,"precision":0.0}]}</t>
  </si>
  <si>
    <t>DSN Files Count:</t>
  </si>
  <si>
    <t>MROPTREPO/2.0</t>
  </si>
  <si>
    <t>{"format_version":"1.0","model":"Vineyard Frost Protection — Wind Machines &amp; Heaters per Block","settings":{"engineKind":0,"optimizationType":0,"useTurboSimulation":true,"gaPopulation":0,"gaProbCrossover":0.8,"gaProbMutation":0.1,"gaSelection":0,"gaTournamentSize":3,"gaElitism":2,"cmaSigma":0.3,"cmaPopulation":0,"cmaUseIPOP":true,"cmaPolishDampStart":0.7,"cmaPolishDampGrowth":0.15,"nelderMeadTol":0.000001,"nelderMeadInitStep":0.05,"bfgsGradH":0.000001,"bfgsStepConvergence":true,"brentTol":1e-13,"projGradConvergenceTol":0.0001,"projGradConvergenceWindow":5,"useCRN":true,"crnSeed":0,"useRandomSeed":false,"useFixedTwister":false,"finalFullMcConfirm":false,"gaProjectLinearConstraints":false,"pathfinderRobust":false,"pathfinderSurrogate":true,"pathfinderGradient":true,"pathfinderCheapExplore":false,"pathfinderFeasGate":true,"pathfinderLeanDescent":true,"pathfinderSoftConstraint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350,"maxTimeSeconds":300.0,"parameterTolerance":1.0,"toleranceUnit":1,"stagnationTrials":116,"stagnationDeviation":0.000001,"stagnationUnit":0,"stopOnError":false,"stopFormulaEnabled":false,"stopFormulaRef":""},"adj":{"variables":[{"cell":{"sheet":"Model","row":11,"col":1},"type":1,"min":0.0,"max":10.0,"groupIndex":-1,"label":"","discreteSet":[]},{"cell":{"sheet":"Model","row":12,"col":1},"type":1,"min":0.0,"max":10.0,"groupIndex":-1,"label":"","discreteSet":[]},{"cell":{"sheet":"Model","row":13,"col":1},"type":1,"min":0.0,"max":10.0,"groupIndex":-1,"label":"","discreteSet":[]},{"cell":{"sheet":"Model","row":14,"col":1},"type":1,"min":0.0,"max":10.0,"groupIndex":-1,"label":"","discreteSet":[]},{"cell":{"sheet":"Model","row":15,"col":1},"type":1,"min":0.0,"max":10.0,"groupIndex":-1,"label":"","discreteSet":[]}],"groups":[]},"objectives":[{"name":"Objective","cell":{"sheet":"Model","row":18,"col":2},"stat":{"kind":0,"param1":0.0,"param2":0.0},"mode":1,"targetValue":0.0}],"constraints":[{"name":"P(coldest &lt; -2) &lt;= 0.10","cell":{"sheet":"Model","row":19,"col":2},"stat":{"kind":21,"param1":-2.0,"param2":0.0},"op":0,"rhsA":0.1,"rhsB":0.0,"formulaCellRef":"","type":0,"softWeight":1.0,"penaltyKind":0,"evalTime":0,"sixSigma":0,"precision":0.0}],"frontier":{"sweptIndex":-1,"lo":0.0,"hi":0.0,"nPoints":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</si>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</sst>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9"/>
      <color rgb="FFFFFFFF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8" fillId="2" borderId="0" xfId="0" applyFont="1" applyFill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11" fillId="7" borderId="0" xfId="0" applyFont="1" applyFill="1"/>
    <xf numFmtId="0" fontId="0" fillId="7" borderId="0" xfId="0" applyFill="1"/>
    <xf numFmtId="0" fontId="12" fillId="8" borderId="0" xfId="0" applyFont="1" applyFill="1"/>
    <xf numFmtId="0" fontId="0" fillId="8" borderId="0" xfId="0" applyFill="1"/>
    <xf numFmtId="0" fontId="7" fillId="8" borderId="0" xfId="0" applyFont="1" applyFill="1"/>
    <xf numFmtId="0" fontId="5" fillId="8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2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2" borderId="1" xfId="0" applyFont="1" applyFill="1" applyBorder="1"/>
    <xf numFmtId="1" fontId="7" fillId="5" borderId="1" xfId="0" applyNumberFormat="1" applyFont="1" applyFill="1" applyBorder="1"/>
    <xf numFmtId="2" fontId="5" fillId="4" borderId="1" xfId="0" applyNumberFormat="1" applyFont="1" applyFill="1" applyBorder="1"/>
    <xf numFmtId="0" fontId="7" fillId="0" borderId="0" xfId="0" applyFont="1"/>
    <xf numFmtId="3" fontId="7" fillId="6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20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9" spans="1:2" ht="15.75" customHeight="1" x14ac:dyDescent="0.6">
      <c r="A9" s="5" t="s">
        <v>6</v>
      </c>
      <c r="B9" s="6"/>
    </row>
    <row r="10" spans="1:2" x14ac:dyDescent="0.55000000000000004">
      <c r="A10" s="9" t="s">
        <v>7</v>
      </c>
      <c r="B10" s="10" t="s">
        <v>8</v>
      </c>
    </row>
    <row r="11" spans="1:2" x14ac:dyDescent="0.55000000000000004">
      <c r="A11" s="9" t="s">
        <v>9</v>
      </c>
      <c r="B11" s="10" t="s">
        <v>10</v>
      </c>
    </row>
    <row r="12" spans="1:2" x14ac:dyDescent="0.55000000000000004">
      <c r="A12" s="9" t="s">
        <v>11</v>
      </c>
      <c r="B12" s="10" t="s">
        <v>12</v>
      </c>
    </row>
    <row r="14" spans="1:2" ht="15.75" customHeight="1" x14ac:dyDescent="0.6">
      <c r="A14" s="5" t="s">
        <v>13</v>
      </c>
      <c r="B14" s="6"/>
    </row>
    <row r="15" spans="1:2" x14ac:dyDescent="0.55000000000000004">
      <c r="A15" s="7" t="s">
        <v>14</v>
      </c>
      <c r="B15" s="8"/>
    </row>
    <row r="16" spans="1:2" x14ac:dyDescent="0.55000000000000004">
      <c r="A16" s="7" t="s">
        <v>15</v>
      </c>
      <c r="B16" s="8"/>
    </row>
    <row r="17" spans="1:2" x14ac:dyDescent="0.55000000000000004">
      <c r="A17" s="7" t="s">
        <v>16</v>
      </c>
      <c r="B17" s="8"/>
    </row>
    <row r="19" spans="1:2" ht="15.75" customHeight="1" x14ac:dyDescent="0.6">
      <c r="A19" s="5" t="s">
        <v>17</v>
      </c>
      <c r="B19" s="6"/>
    </row>
    <row r="20" spans="1:2" x14ac:dyDescent="0.55000000000000004">
      <c r="A20" s="9" t="s">
        <v>18</v>
      </c>
      <c r="B20" s="10" t="s">
        <v>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20"/>
  <sheetViews>
    <sheetView showGridLines="0" workbookViewId="0"/>
  </sheetViews>
  <sheetFormatPr defaultRowHeight="14.4" x14ac:dyDescent="0.55000000000000004"/>
  <cols>
    <col min="1" max="1" width="28" customWidth="1"/>
    <col min="2" max="9" width="14" customWidth="1"/>
  </cols>
  <sheetData>
    <row r="1" spans="1:8" ht="18.3" x14ac:dyDescent="0.7">
      <c r="A1" s="11" t="s">
        <v>20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21</v>
      </c>
    </row>
    <row r="3" spans="1:8" x14ac:dyDescent="0.55000000000000004">
      <c r="A3" s="13" t="s">
        <v>22</v>
      </c>
      <c r="C3" s="14" t="s">
        <v>23</v>
      </c>
      <c r="E3" s="15" t="s">
        <v>24</v>
      </c>
      <c r="G3" s="16" t="s">
        <v>25</v>
      </c>
    </row>
    <row r="5" spans="1:8" x14ac:dyDescent="0.55000000000000004">
      <c r="A5" s="17" t="s">
        <v>26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27</v>
      </c>
      <c r="C6" s="19">
        <v>0.9</v>
      </c>
    </row>
    <row r="7" spans="1:8" x14ac:dyDescent="0.55000000000000004">
      <c r="A7" s="18" t="s">
        <v>28</v>
      </c>
      <c r="C7" s="20">
        <v>420</v>
      </c>
    </row>
    <row r="8" spans="1:8" x14ac:dyDescent="0.55000000000000004">
      <c r="A8" s="18" t="s">
        <v>29</v>
      </c>
      <c r="C8" s="19">
        <v>-2</v>
      </c>
    </row>
    <row r="10" spans="1:8" x14ac:dyDescent="0.55000000000000004">
      <c r="A10" s="17" t="s">
        <v>30</v>
      </c>
      <c r="B10" s="6"/>
      <c r="C10" s="6"/>
      <c r="D10" s="6"/>
      <c r="E10" s="6"/>
      <c r="F10" s="6"/>
      <c r="G10" s="6"/>
      <c r="H10" s="6"/>
    </row>
    <row r="11" spans="1:8" x14ac:dyDescent="0.55000000000000004">
      <c r="A11" s="21" t="s">
        <v>31</v>
      </c>
      <c r="B11" s="21" t="s">
        <v>32</v>
      </c>
      <c r="C11" s="21" t="s">
        <v>33</v>
      </c>
      <c r="D11" s="21" t="s">
        <v>34</v>
      </c>
    </row>
    <row r="12" spans="1:8" x14ac:dyDescent="0.55000000000000004">
      <c r="A12" s="18" t="s">
        <v>35</v>
      </c>
      <c r="B12" s="22">
        <v>3</v>
      </c>
      <c r="C12" s="23">
        <f ca="1">_xll.VoseNormal(-1,1.6)</f>
        <v>1.4667373824232341</v>
      </c>
      <c r="D12" s="23">
        <f ca="1">C12+B12*$C$6</f>
        <v>4.1667373824232339</v>
      </c>
    </row>
    <row r="13" spans="1:8" x14ac:dyDescent="0.55000000000000004">
      <c r="A13" s="18" t="s">
        <v>36</v>
      </c>
      <c r="B13" s="22">
        <v>3</v>
      </c>
      <c r="C13" s="23">
        <f ca="1">_xll.VoseNormal(-2,1.9)</f>
        <v>-1.0964609167622743</v>
      </c>
      <c r="D13" s="23">
        <f ca="1">C13+B13*$C$6</f>
        <v>1.6035390832377259</v>
      </c>
    </row>
    <row r="14" spans="1:8" x14ac:dyDescent="0.55000000000000004">
      <c r="A14" s="18" t="s">
        <v>37</v>
      </c>
      <c r="B14" s="22">
        <v>3</v>
      </c>
      <c r="C14" s="23">
        <f ca="1">_xll.VoseNormal(0,1.4)</f>
        <v>-0.37830595597292654</v>
      </c>
      <c r="D14" s="23">
        <f ca="1">C14+B14*$C$6</f>
        <v>2.3216940440270735</v>
      </c>
    </row>
    <row r="15" spans="1:8" x14ac:dyDescent="0.55000000000000004">
      <c r="A15" s="18" t="s">
        <v>38</v>
      </c>
      <c r="B15" s="22">
        <v>3</v>
      </c>
      <c r="C15" s="23">
        <f ca="1">_xll.VoseNormal(-3,2.2)</f>
        <v>-3.0553715295776751</v>
      </c>
      <c r="D15" s="23">
        <f ca="1">C15+B15*$C$6</f>
        <v>-0.35537152957767493</v>
      </c>
    </row>
    <row r="16" spans="1:8" x14ac:dyDescent="0.55000000000000004">
      <c r="A16" s="18" t="s">
        <v>39</v>
      </c>
      <c r="B16" s="22">
        <v>3</v>
      </c>
      <c r="C16" s="23">
        <f ca="1">_xll.VoseNormal(-1,1.7)</f>
        <v>-3.6670679884083701</v>
      </c>
      <c r="D16" s="23">
        <f ca="1">C16+B16*$C$6</f>
        <v>-0.96706798840836994</v>
      </c>
    </row>
    <row r="18" spans="1:8" x14ac:dyDescent="0.55000000000000004">
      <c r="A18" s="17" t="s">
        <v>40</v>
      </c>
      <c r="B18" s="6"/>
      <c r="C18" s="6"/>
      <c r="D18" s="6"/>
      <c r="E18" s="6"/>
      <c r="F18" s="6"/>
      <c r="G18" s="6"/>
      <c r="H18" s="6"/>
    </row>
    <row r="19" spans="1:8" x14ac:dyDescent="0.55000000000000004">
      <c r="A19" s="24" t="s">
        <v>41</v>
      </c>
      <c r="C19" s="25">
        <f>SUM(B12:B16)*$C$7</f>
        <v>6300</v>
      </c>
    </row>
    <row r="20" spans="1:8" x14ac:dyDescent="0.55000000000000004">
      <c r="A20" s="24" t="s">
        <v>42</v>
      </c>
      <c r="C20" s="23">
        <f ca="1">MIN(D12:D16)</f>
        <v>-0.96706798840836994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44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39541-A09B-4F4C-B766-50EA25F138A0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C799A-51F7-4CC6-98EA-3A54B7880CA2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6" t="s">
        <v>45</v>
      </c>
      <c r="B1">
        <v>0</v>
      </c>
      <c r="C1">
        <v>1</v>
      </c>
      <c r="D1">
        <v>1</v>
      </c>
      <c r="E1" s="26" t="s">
        <v>46</v>
      </c>
    </row>
    <row r="2" spans="1:5" x14ac:dyDescent="0.55000000000000004">
      <c r="A2">
        <v>1</v>
      </c>
      <c r="B2" s="26" t="s">
        <v>47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2026-07-09T11:44:25Z</dcterms:created>
  <dcterms:modified xsi:type="dcterms:W3CDTF">2026-08-14T06:47:41Z</dcterms:modified>
</cp:coreProperties>
</file>