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56D9CA8B-635B-480D-95AF-2A38D1876653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Model!$C$21</definedName>
    <definedName name="M0_o0_cell" hidden="1">Model!$C$20</definedName>
    <definedName name="M0_v0_cell" hidden="1">Model!$B$12</definedName>
    <definedName name="M0_v1_cell" hidden="1">Model!$B$13</definedName>
    <definedName name="M0_v2_cell" hidden="1">Model!$B$14</definedName>
    <definedName name="M0_v3_cell" hidden="1">Model!$B$15</definedName>
    <definedName name="M0_v4_cell" hidden="1">Model!$B$16</definedName>
    <definedName name="M0_v5_cell" hidden="1">Model!$B$17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<sst xmlns="http://schemas.openxmlformats.org/spreadsheetml/2006/main" count="47" uniqueCount="47">
  <si>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Stadium Egress — Gate-Lane Staffing (USD)</t>
  </si>
  <si>
    <t>How many lanes to open at each gate so the crowd clears within 8 minutes on 95% of nights?</t>
  </si>
  <si>
    <t>Generated by ModelRisk Studio — native optimizer example library.</t>
  </si>
  <si>
    <t>What this workbook models</t>
  </si>
  <si>
    <t>Six stadium gates each face an uncertain crowd surge (lognormal). Opening more lanes clears a gate faster but</t>
  </si>
  <si>
    <t>costs staff. Evacuation time is the slowest gate (a non-smooth MAX).</t>
  </si>
  <si>
    <t>Decision, objective and constraint</t>
  </si>
  <si>
    <t>Decision</t>
  </si>
  <si>
    <t>6 integer lane counts, each 1..12</t>
  </si>
  <si>
    <t>Objective</t>
  </si>
  <si>
    <t>Minimise Mean total staffing cost</t>
  </si>
  <si>
    <t>Hard constraint</t>
  </si>
  <si>
    <t>95th-percentile evacuation time ≤ 8 minutes</t>
  </si>
  <si>
    <t>Engine — Vertex Detector</t>
  </si>
  <si>
    <t>Percentile of a non-smooth MAX over integer decisions → flat penalty wall; Auto → Vertex Detector.</t>
  </si>
  <si>
    <t>Glossary</t>
  </si>
  <si>
    <t>Evacuation time</t>
  </si>
  <si>
    <t>the clearance time of the slowest gate</t>
  </si>
  <si>
    <t>Stadium Egress — Gate-Lane Staffing for a Safe Evacuation</t>
  </si>
  <si>
    <t>Open integer lanes at each gate so the 95th-percentile evacuation time stays within 8 minutes at least cost.</t>
  </si>
  <si>
    <t>▒ Input (edit)</t>
  </si>
  <si>
    <t>▒ Output (sim)</t>
  </si>
  <si>
    <t>▒ Decision (adjustable)</t>
  </si>
  <si>
    <t>▒ Objective / key</t>
  </si>
  <si>
    <t>Parameters</t>
  </si>
  <si>
    <t>Staff cost per lane ($)</t>
  </si>
  <si>
    <t>Crowd per gate (mean, k)</t>
  </si>
  <si>
    <t>Lane throughput (k/min)</t>
  </si>
  <si>
    <t>Units (decision highlighted)</t>
  </si>
  <si>
    <t>Gate</t>
  </si>
  <si>
    <t>Lanes (dec)</t>
  </si>
  <si>
    <t>Crowd k (unc.)</t>
  </si>
  <si>
    <t>Clear time min</t>
  </si>
  <si>
    <t>Gate 1</t>
  </si>
  <si>
    <t>Gate 2</t>
  </si>
  <si>
    <t>Gate 3</t>
  </si>
  <si>
    <t>Gate 4</t>
  </si>
  <si>
    <t>Gate 5</t>
  </si>
  <si>
    <t>Gate 6</t>
  </si>
  <si>
    <t>Results</t>
  </si>
  <si>
    <t>Total staffing cost ($) — objective</t>
  </si>
  <si>
    <t>Evacuation time (min) — constraint</t>
  </si>
  <si>
    <t>{"format_version":"1.0","model":"Stadium Egress — Gate-Lane Staffing for a Safe Evacuation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1.0,"max":12.0,"groupIndex":-1,"label":"","discreteSet":[]},{"cell":{"sheet":"Model","row":12,"col":1},"type":1,"min":1.0,"max":12.0,"groupIndex":-1,"label":"","discreteSet":[]},{"cell":{"sheet":"Model","row":13,"col":1},"type":1,"min":1.0,"max":12.0,"groupIndex":-1,"label":"","discreteSet":[]},{"cell":{"sheet":"Model","row":14,"col":1},"type":1,"min":1.0,"max":12.0,"groupIndex":-1,"label":"","discreteSet":[]},{"cell":{"sheet":"Model","row":15,"col":1},"type":1,"min":1.0,"max":12.0,"groupIndex":-1,"label":"","discreteSet":[]},{"cell":{"sheet":"Model","row":16,"col":1},"type":1,"min":1.0,"max":12.0,"groupIndex":-1,"label":"","discreteSet":[]}],"groups":[]},"objectives":[{"name":"Objective","cell":{"sheet":"Model","row":19,"col":2},"stat":{"kind":0,"param1":0.0,"param2":0.0},"mode":1,"targetValue":0.0}],"constraints":[{"name":"P95 evac time &lt;= 8","cell":{"sheet":"Model","row":20,"col":2},"stat":{"kind":7,"param1":0.95,"param2":0.0},"op":0,"rhsA":8.0,"rhsB":0.0,"formulaCellRef":"","type":0,"softWeight":1.0,"penaltyKind":0,"evalTime":0,"sixSigma":0,"precision":0.0}]}</t>
  </si>
  <si>
    <t>DSN Files Count:</t>
  </si>
  <si>
    <t>MROPTREPO/2.0</t>
  </si>
  <si>
    <t>{"format_version":"1.0","model":"Stadium Egress — Gate-Lane Staffing for a Safe Evacuation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0.000001,"stagnationUnit":0,"stopOnError":false,"stopFormulaEnabled":false,"stopFormulaRef":""},"adj":{"variables":[{"cell":{"sheet":"Model","row":11,"col":1},"type":1,"min":1.0,"max":12.0,"groupIndex":-1,"label":"","discreteSet":[]},{"cell":{"sheet":"Model","row":12,"col":1},"type":1,"min":1.0,"max":12.0,"groupIndex":-1,"label":"","discreteSet":[]},{"cell":{"sheet":"Model","row":13,"col":1},"type":1,"min":1.0,"max":12.0,"groupIndex":-1,"label":"","discreteSet":[]},{"cell":{"sheet":"Model","row":14,"col":1},"type":1,"min":1.0,"max":12.0,"groupIndex":-1,"label":"","discreteSet":[]},{"cell":{"sheet":"Model","row":15,"col":1},"type":1,"min":1.0,"max":12.0,"groupIndex":-1,"label":"","discreteSet":[]},{"cell":{"sheet":"Model","row":16,"col":1},"type":1,"min":1.0,"max":12.0,"groupIndex":-1,"label":"","discreteSet":[]}],"groups":[]},"objectives":[{"name":"Objective","cell":{"sheet":"Model","row":19,"col":2},"stat":{"kind":0,"param1":0.0,"param2":0.0},"mode":1,"targetValue":0.0}],"constraints":[{"name":"P95 evac time &lt;= 8","cell":{"sheet":"Model","row":20,"col":2},"stat":{"kind":7,"param1":0.95,"param2":0.0},"op":0,"rhsA":8.0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</si>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</sst>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3" fontId="5" fillId="3" borderId="1" xfId="0" applyNumberFormat="1" applyFont="1" applyFill="1" applyBorder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21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95</v>
      </c>
    </row>
    <row r="7" spans="1:8" x14ac:dyDescent="0.55000000000000004">
      <c r="A7" s="18" t="s">
        <v>26</v>
      </c>
      <c r="C7" s="20">
        <v>7</v>
      </c>
    </row>
    <row r="8" spans="1:8" x14ac:dyDescent="0.55000000000000004">
      <c r="A8" s="18" t="s">
        <v>27</v>
      </c>
      <c r="C8" s="20">
        <v>1.1000000000000001</v>
      </c>
    </row>
    <row r="10" spans="1:8" x14ac:dyDescent="0.55000000000000004">
      <c r="A10" s="17" t="s">
        <v>28</v>
      </c>
      <c r="B10" s="6"/>
      <c r="C10" s="6"/>
      <c r="D10" s="6"/>
      <c r="E10" s="6"/>
      <c r="F10" s="6"/>
      <c r="G10" s="6"/>
      <c r="H10" s="6"/>
    </row>
    <row r="11" spans="1:8" x14ac:dyDescent="0.55000000000000004">
      <c r="A11" s="21" t="s">
        <v>29</v>
      </c>
      <c r="B11" s="21" t="s">
        <v>30</v>
      </c>
      <c r="C11" s="21" t="s">
        <v>31</v>
      </c>
      <c r="D11" s="21" t="s">
        <v>32</v>
      </c>
    </row>
    <row r="12" spans="1:8" x14ac:dyDescent="0.55000000000000004">
      <c r="A12" s="18" t="s">
        <v>33</v>
      </c>
      <c r="B12" s="22">
        <v>3</v>
      </c>
      <c r="C12" s="23">
        <f ca="1">_xll.VoseLognormal(7,1.5)</f>
        <v>9.3041453118426869</v>
      </c>
      <c r="D12" s="23">
        <f t="shared" ref="D12:D17" ca="1" si="0">C12/MAX(0.001,B12*$C$8)</f>
        <v>2.8194379732856625</v>
      </c>
    </row>
    <row r="13" spans="1:8" x14ac:dyDescent="0.55000000000000004">
      <c r="A13" s="18" t="s">
        <v>34</v>
      </c>
      <c r="B13" s="22">
        <v>3</v>
      </c>
      <c r="C13" s="23">
        <f ca="1">_xll.VoseLognormal(9,1.9)</f>
        <v>9.6101131007346705</v>
      </c>
      <c r="D13" s="23">
        <f t="shared" ca="1" si="0"/>
        <v>2.912155485071112</v>
      </c>
    </row>
    <row r="14" spans="1:8" x14ac:dyDescent="0.55000000000000004">
      <c r="A14" s="18" t="s">
        <v>35</v>
      </c>
      <c r="B14" s="22">
        <v>3</v>
      </c>
      <c r="C14" s="23">
        <f ca="1">_xll.VoseLognormal(6,1.2)</f>
        <v>6.0126715939419499</v>
      </c>
      <c r="D14" s="23">
        <f t="shared" ca="1" si="0"/>
        <v>1.8220216951339241</v>
      </c>
    </row>
    <row r="15" spans="1:8" x14ac:dyDescent="0.55000000000000004">
      <c r="A15" s="18" t="s">
        <v>36</v>
      </c>
      <c r="B15" s="22">
        <v>3</v>
      </c>
      <c r="C15" s="23">
        <f ca="1">_xll.VoseLognormal(8,1.6)</f>
        <v>7.3606948570620592</v>
      </c>
      <c r="D15" s="23">
        <f t="shared" ca="1" si="0"/>
        <v>2.2305135930491087</v>
      </c>
    </row>
    <row r="16" spans="1:8" x14ac:dyDescent="0.55000000000000004">
      <c r="A16" s="18" t="s">
        <v>37</v>
      </c>
      <c r="B16" s="22">
        <v>3</v>
      </c>
      <c r="C16" s="23">
        <f ca="1">_xll.VoseLognormal(7,1.4)</f>
        <v>6.7266129378132238</v>
      </c>
      <c r="D16" s="23">
        <f t="shared" ca="1" si="0"/>
        <v>2.0383675569130979</v>
      </c>
    </row>
    <row r="17" spans="1:8" x14ac:dyDescent="0.55000000000000004">
      <c r="A17" s="18" t="s">
        <v>38</v>
      </c>
      <c r="B17" s="22">
        <v>3</v>
      </c>
      <c r="C17" s="23">
        <f ca="1">_xll.VoseLognormal(10,2.1)</f>
        <v>11.669607743586736</v>
      </c>
      <c r="D17" s="23">
        <f t="shared" ca="1" si="0"/>
        <v>3.5362447707838593</v>
      </c>
    </row>
    <row r="19" spans="1:8" x14ac:dyDescent="0.55000000000000004">
      <c r="A19" s="17" t="s">
        <v>39</v>
      </c>
      <c r="B19" s="6"/>
      <c r="C19" s="6"/>
      <c r="D19" s="6"/>
      <c r="E19" s="6"/>
      <c r="F19" s="6"/>
      <c r="G19" s="6"/>
      <c r="H19" s="6"/>
    </row>
    <row r="20" spans="1:8" x14ac:dyDescent="0.55000000000000004">
      <c r="A20" s="24" t="s">
        <v>40</v>
      </c>
      <c r="C20" s="25">
        <f>SUM(B12:B17)*$C$6</f>
        <v>1710</v>
      </c>
    </row>
    <row r="21" spans="1:8" x14ac:dyDescent="0.55000000000000004">
      <c r="A21" s="24" t="s">
        <v>41</v>
      </c>
      <c r="C21" s="23">
        <f ca="1">MAX(D12:D17)</f>
        <v>3.5362447707838593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43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A468-F02F-4745-8ACE-F694FDC44F64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DDEF-7AB3-44D1-88AA-794970F5B67C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6" t="s">
        <v>44</v>
      </c>
      <c r="B1">
        <v>0</v>
      </c>
      <c r="C1">
        <v>1</v>
      </c>
      <c r="D1">
        <v>1</v>
      </c>
      <c r="E1" s="26" t="s">
        <v>45</v>
      </c>
    </row>
    <row r="2" spans="1:5" x14ac:dyDescent="0.55000000000000004">
      <c r="A2">
        <v>1</v>
      </c>
      <c r="B2" s="26" t="s">
        <v>46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2026-08-14T06:49:36Z</dcterms:modified>
</cp:coreProperties>
</file>