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F:\ModelRisk_Project\ModelRisk_Project\Tests\Optimizer\ModelRisk\"/>
    </mc:Choice>
  </mc:AlternateContent>
  <xr:revisionPtr revIDLastSave="0" documentId="13_ncr:1_{30C3B3C5-27F4-4096-A87F-9EF7E278D104}" xr6:coauthVersionLast="47" xr6:coauthVersionMax="47" xr10:uidLastSave="{00000000-0000-0000-0000-000000000000}"/>
  <bookViews>
    <workbookView xWindow="3234" yWindow="3234" windowWidth="17280" windowHeight="8856" xr2:uid="{00000000-000D-0000-FFFF-FFFF00000000}"/>
  </bookViews>
  <sheets>
    <sheet name="Cover" sheetId="1" r:id="rId1"/>
    <sheet name="Model" sheetId="2" r:id="rId2"/>
    <sheet name="ModelRiskDSN" sheetId="4" state="hidden" r:id="rId4"/>
    <sheet name="ModelRiskSYS1" sheetId="5" state="hidden" r:id="rId5"/>
    <sheet name="ModelRiskCharts" sheetId="6" state="hidden" r:id="rId6"/>
    <sheet name="ModelRiskOptimizer" sheetId="7" state="veryHidden" r:id="rId7"/>
  </sheets>
  <definedNames>
    <definedName name="M0_c0_cell" hidden="1">Model!$C$18</definedName>
    <definedName name="M0_c1_cell" hidden="1">Model!$C$19</definedName>
    <definedName name="M0_o0_cell" hidden="1">Model!$C$17</definedName>
    <definedName name="M0_v0_cell" hidden="1">Model!$B$11</definedName>
    <definedName name="M0_v1_cell" hidden="1">Model!$B$12</definedName>
    <definedName name="M0_v2_cell" hidden="1">Model!$B$13</definedName>
    <definedName name="M0_v3_cell" hidden="1">Model!$B$14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5000</definedName>
    <definedName name="SimOpt_RefreshExcel" hidden="1">0</definedName>
    <definedName name="SimOpt_RefreshRate" hidden="1">10</definedName>
    <definedName name="SimOpt_SamplesCount" hidden="1">1000</definedName>
    <definedName name="SimOpt_Seed0" hidden="1">1</definedName>
    <definedName name="SimOpt_SeedFixed" hidden="1">0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1</definedName>
    <definedName name="SimOpt_SimName0" hidden="1">""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""</definedName>
    <definedName name="SimOpt_UploadRemotely" hidden="1">0</definedName>
    <definedName name="SimOpt_UseTurboByDefault" hidden="1">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<sst xmlns="http://schemas.openxmlformats.org/spreadsheetml/2006/main" count="51" uniqueCount="51">
  <si>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Micro-Grid — Single-Period Economic Dispatch ($/h)</t>
  </si>
  <si>
    <t>How much power to draw from each source to maximise expected margin within the feeder and emissions limits?</t>
  </si>
  <si>
    <t>Generated by ModelRisk Studio — native optimizer example library.</t>
  </si>
  <si>
    <t>What this workbook models</t>
  </si>
  <si>
    <t>A campus micro-grid dispatches four sources (solar+battery, CHP engine, grid import, demand flex) for one</t>
  </si>
  <si>
    <t>period. Each source sells at a known price but its fuel cost per MWh is uncertain (lognormal).</t>
  </si>
  <si>
    <t>Decision, objective and constraints</t>
  </si>
  <si>
    <t>Decision</t>
  </si>
  <si>
    <t>4 continuous MW dispatches, each within Min/Max</t>
  </si>
  <si>
    <t>Objective</t>
  </si>
  <si>
    <t>Maximise the Mean margin = Σ MW × (price − uncertain fuel cost)</t>
  </si>
  <si>
    <t>Hard constraints</t>
  </si>
  <si>
    <t>grid import ≤ 18 MW and emissions ≤ 9 t</t>
  </si>
  <si>
    <t>Engine — Projected Gradient</t>
  </si>
  <si>
    <t>Expected margin is linear in the dispatches (mean margin is constant per source) and both limits are linear;</t>
  </si>
  <si>
    <t>all statistics are point (Mean/Value). Method=Auto proves the model affine and routes it to Projected</t>
  </si>
  <si>
    <t>Gradient — the Excel-Solver-equivalent engine — which walks the binding limits to the optimum.</t>
  </si>
  <si>
    <t>Glossary</t>
  </si>
  <si>
    <t>Economic dispatch</t>
  </si>
  <si>
    <t>choosing source outputs to meet load at least cost / best margin</t>
  </si>
  <si>
    <t>Micro-Grid — Single-Period Economic Dispatch</t>
  </si>
  <si>
    <t>Dispatch continuous MW from each source to maximise expected margin within the feeder import and emissions limits.</t>
  </si>
  <si>
    <t>▒ Input (edit)</t>
  </si>
  <si>
    <t>▒ Output (sim)</t>
  </si>
  <si>
    <t>▒ Decision (adjustable)</t>
  </si>
  <si>
    <t>▒ Objective / key</t>
  </si>
  <si>
    <t>Grid limits</t>
  </si>
  <si>
    <t>Feeder import limit (MW)</t>
  </si>
  <si>
    <t>Emissions cap (t)</t>
  </si>
  <si>
    <t>Sources (decision = continuous MW)</t>
  </si>
  <si>
    <t>Source</t>
  </si>
  <si>
    <t>MW (dec)</t>
  </si>
  <si>
    <t>Min</t>
  </si>
  <si>
    <t>Max</t>
  </si>
  <si>
    <t>$/MWh price</t>
  </si>
  <si>
    <t>Fuel $/MWh (unc.)</t>
  </si>
  <si>
    <t>Margin $</t>
  </si>
  <si>
    <t>Emit t/MW</t>
  </si>
  <si>
    <t>Solar+batt</t>
  </si>
  <si>
    <t>CHP engine</t>
  </si>
  <si>
    <t>Grid import</t>
  </si>
  <si>
    <t>Demand flex</t>
  </si>
  <si>
    <t>Results</t>
  </si>
  <si>
    <t>Expected margin ($/h) — objective</t>
  </si>
  <si>
    <t>Feeder import (MW) — constraint</t>
  </si>
  <si>
    <t>Emissions (t) — constraint</t>
  </si>
  <si>
    <t>{"format_version":"1.0","model":"Micro-grid dispatch","settings":{"engineKind":0,"gaPopulation":0,"gaProbCrossover":0.8,"gaProbMutation":0.1,"gaSelection":0,"gaTournamentSize":3,"gaElitism":2,"cmaSigma":0.3,"cmaPopulation":0,"cmaUseIPOP":true,"cmaPolishDampStart":0.7,"cmaPolishDampGrowth":0.15,"nelderMeadTol":1e-06,"nelderMeadInitStep":0.05,"bfgsGradH":1e-06,"bfgsStepConvergence":true,"brentTol":1e-13,"projGradConvergenceTol":0.0001,"projGradConvergenceWindow":5,"useCRN":true,"crnSeed":0,"useRandomSeed":false,"useFixedTwister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300,"maxTimeSeconds":300.0,"parameterTolerance":1.0,"toleranceUnit":1,"stagnationTrials":80,"stagnationDeviation":1e-06,"stagnationUnit":0,"stopOnError":false,"stopFormulaEnabled":false,"stopFormulaRef":""},"adj":{"variables":[{"cell":{"sheet":"Model","row":10,"col":1},"type":0,"min":0.0,"max":8.0,"groupIndex":-1,"label":"","discreteSet":[]},{"cell":{"sheet":"Model","row":11,"col":1},"type":0,"min":1.0,"max":10.0,"groupIndex":-1,"label":"","discreteSet":[]},{"cell":{"sheet":"Model","row":12,"col":1},"type":0,"min":0.0,"max":18.0,"groupIndex":-1,"label":"","discreteSet":[]},{"cell":{"sheet":"Model","row":13,"col":1},"type":0,"min":0.0,"max":5.0,"groupIndex":-1,"label":"","discreteSet":[]}],"groups":[]},"objectives":[{"name":"Max margin","cell":{"sheet":"Model","row":16,"col":2},"stat":{"kind":0,"param1":0.0,"param2":0.0},"mode":0,"targetValue":0.0}],"constraints":[{"name":"Import &lt;= 18","cell":{"sheet":"Model","row":17,"col":2},"stat":{"kind":22,"param1":0.0,"param2":0.0},"op":0,"rhsA":18.0,"rhsB":0.0,"formulaCellRef":"","type":0,"softWeight":1.0,"penaltyKind":0,"evalTime":0,"sixSigma":0,"precision":0.0},{"name":"Emissions &lt;= 9","cell":{"sheet":"Model","row":18,"col":2},"stat":{"kind":22,"param1":0.0,"param2":0.0},"op":0,"rhsA":9.0,"rhsB":0.0,"formulaCellRef":"","type":0,"softWeight":1.0,"penaltyKind":0,"evalTime":0,"sixSigma":0,"precision":0.0}]}</t>
  </si>
  <si>
    <t>DSN Files Count:</t>
  </si>
  <si>
    <t>MROPTREPO/2.0</t>
  </si>
  <si>
    <t>{"format_version":"1.0","model":"Micro-grid dispatch","settings":{"engineKind":0,"optimizationType":0,"useTurboSimulation":true,"gaPopulation":0,"gaProbCrossover":0.8,"gaProbMutation":0.1,"gaSelection":0,"gaTournamentSize":3,"gaElitism":2,"cmaSigma":0.3,"cmaPopulation":0,"cmaUseIPOP":true,"cmaPolishDampStart":0.7,"cmaPolishDampGrowth":0.15,"nelderMeadTol":0.000001,"nelderMeadInitStep":0.05,"bfgsGradH":0.000001,"bfgsStepConvergence":true,"brentTol":1e-13,"projGradConvergenceTol":0.0001,"projGradConvergenceWindow":5,"useCRN":true,"crnSeed":0,"useRandomSeed":false,"useFixedTwister":false,"finalFullMcConfirm":false,"gaProjectLinearConstraints":false,"pathfinderRobust":false,"pathfinderSurrogate":true,"pathfinderGradient":true,"pathfinderCheapExplore":false,"pathfinderFeasGate":true,"pathfinderLeanDescent":true,"pathfinderSoftConstraint":false,"adaptScheme":2,"repMin":200,"repMax":5000,"repFinalTopN":5,"varianceTrancheEpsPct":0.02,"varianceTrancheThreshold":0.8,"varianceTrancheMinK":5,"preFlightEnabled":true,"deterministicSamples":1,"samplingType":2,"userSamples":0,"conDefType":0,"conDefPenaltyKind":0,"conDefWeight":1.0,"conDefEvalTime":0,"conDefPrecision":0.0,"macroAtOptStart":"","macroBeforeTrial":"","macroAfterTrial":"","macroAtOptEnd":"","useMacroAtOptStart":false,"useMacroBeforeTrial":false,"useMacroAfterTrial":false,"useMacroAtOptEnd":false},"stop":{"maxIterations":300,"maxTimeSeconds":300.0,"parameterTolerance":1.0,"toleranceUnit":1,"stagnationTrials":80,"stagnationDeviation":0.000001,"stagnationUnit":0,"stopOnError":false,"stopFormulaEnabled":false,"stopFormulaRef":""},"adj":{"variables":[{"cell":{"sheet":"Model","row":10,"col":1},"type":0,"min":0.0,"max":8.0,"groupIndex":-1,"label":"","discreteSet":[]},{"cell":{"sheet":"Model","row":11,"col":1},"type":0,"min":1.0,"max":10.0,"groupIndex":-1,"label":"","discreteSet":[]},{"cell":{"sheet":"Model","row":12,"col":1},"type":0,"min":0.0,"max":18.0,"groupIndex":-1,"label":"","discreteSet":[]},{"cell":{"sheet":"Model","row":13,"col":1},"type":0,"min":0.0,"max":5.0,"groupIndex":-1,"label":"","discreteSet":[]}],"groups":[]},"objectives":[{"name":"Max margin","cell":{"sheet":"Model","row":16,"col":2},"stat":{"kind":0,"param1":0.0,"param2":0.0},"mode":0,"targetValue":0.0}],"constraints":[{"name":"Import &lt;= 18","cell":{"sheet":"Model","row":17,"col":2},"stat":{"kind":22,"param1":0.0,"param2":0.0},"op":0,"rhsA":18.0,"rhsB":0.0,"formulaCellRef":"","type":0,"softWeight":1.0,"penaltyKind":0,"evalTime":0,"sixSigma":0,"precision":0.0},{"name":"Emissions &lt;= 9","cell":{"sheet":"Model","row":18,"col":2},"stat":{"kind":22,"param1":0.0,"param2":0.0},"op":0,"rhsA":9.0,"rhsB":0.0,"formulaCellRef":"","type":0,"softWeight":1.0,"penaltyKind":0,"evalTime":0,"sixSigma":0,"precision":0.0}],"frontier":{"sweptIndex":-1,"lo":0.0,"hi":0.0,"nPoints":5}}</t>
  </si>
  <si>
    <t>Base scenario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</si>
</sst>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charset val="204"/>
    </font>
    <font>
      <i/>
      <sz val="10"/>
      <color rgb="FF44546A"/>
      <name val="Calibri"/>
      <family val="2"/>
      <charset val="204"/>
    </font>
    <font>
      <i/>
      <sz val="9"/>
      <name val="Calibri"/>
      <family val="2"/>
      <charset val="204"/>
    </font>
    <font>
      <b/>
      <sz val="11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9"/>
      <color rgb="FFFFFFFF"/>
      <name val="Calibri"/>
      <family val="2"/>
      <charset val="204"/>
    </font>
    <font>
      <b/>
      <sz val="10"/>
      <name val="Calibri"/>
      <family val="2"/>
      <charset val="204"/>
    </font>
    <font>
      <b/>
      <sz val="16"/>
      <color rgb="FFFFFFFF"/>
      <name val="Calibri"/>
      <family val="2"/>
      <charset val="204"/>
    </font>
    <font>
      <i/>
      <sz val="11"/>
      <color rgb="FF44546A"/>
      <name val="Calibri"/>
      <family val="2"/>
      <charset val="204"/>
    </font>
    <font>
      <i/>
      <sz val="9"/>
      <color rgb="FF808080"/>
      <name val="Calibri"/>
      <family val="2"/>
      <charset val="204"/>
    </font>
    <font>
      <b/>
      <sz val="12"/>
      <color rgb="FFFFFFFF"/>
      <name val="Calibri"/>
      <family val="2"/>
      <charset val="204"/>
    </font>
    <font>
      <sz val="11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ECF4FC"/>
      </patternFill>
    </fill>
    <fill>
      <patternFill patternType="solid">
        <fgColor rgb="FFFFF8E1"/>
      </patternFill>
    </fill>
    <fill>
      <patternFill patternType="solid">
        <fgColor rgb="FFFFF2CC"/>
      </patternFill>
    </fill>
    <fill>
      <patternFill patternType="solid">
        <fgColor rgb="FFC6EFCE"/>
      </patternFill>
    </fill>
    <fill>
      <patternFill patternType="solid">
        <fgColor rgb="FF305496"/>
      </patternFill>
    </fill>
    <fill>
      <patternFill patternType="solid">
        <fgColor rgb="FFE7E6E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8" fillId="2" borderId="0" xfId="0" applyFont="1" applyFill="1"/>
    <xf numFmtId="0" fontId="0" fillId="2" borderId="0" xfId="0" applyFill="1"/>
    <xf numFmtId="0" fontId="9" fillId="0" borderId="0" xfId="0" applyFont="1"/>
    <xf numFmtId="0" fontId="10" fillId="0" borderId="0" xfId="0" applyFont="1"/>
    <xf numFmtId="0" fontId="11" fillId="7" borderId="0" xfId="0" applyFont="1" applyFill="1"/>
    <xf numFmtId="0" fontId="0" fillId="7" borderId="0" xfId="0" applyFill="1"/>
    <xf numFmtId="0" fontId="12" fillId="8" borderId="0" xfId="0" applyFont="1" applyFill="1"/>
    <xf numFmtId="0" fontId="0" fillId="8" borderId="0" xfId="0" applyFill="1"/>
    <xf numFmtId="0" fontId="7" fillId="8" borderId="0" xfId="0" applyFont="1" applyFill="1"/>
    <xf numFmtId="0" fontId="5" fillId="8" borderId="0" xfId="0" applyFont="1" applyFill="1"/>
    <xf numFmtId="0" fontId="1" fillId="2" borderId="0" xfId="0" applyFont="1" applyFill="1"/>
    <xf numFmtId="0" fontId="2" fillId="0" borderId="0" xfId="0" applyFont="1"/>
    <xf numFmtId="0" fontId="3" fillId="3" borderId="0" xfId="0" applyFont="1" applyFill="1"/>
    <xf numFmtId="0" fontId="3" fillId="4" borderId="0" xfId="0" applyFont="1" applyFill="1"/>
    <xf numFmtId="0" fontId="3" fillId="5" borderId="0" xfId="0" applyFont="1" applyFill="1"/>
    <xf numFmtId="0" fontId="3" fillId="6" borderId="0" xfId="0" applyFont="1" applyFill="1"/>
    <xf numFmtId="0" fontId="4" fillId="7" borderId="0" xfId="0" applyFont="1" applyFill="1"/>
    <xf numFmtId="0" fontId="5" fillId="0" borderId="0" xfId="0" applyFont="1"/>
    <xf numFmtId="2" fontId="5" fillId="3" borderId="1" xfId="0" applyNumberFormat="1" applyFont="1" applyFill="1" applyBorder="1"/>
    <xf numFmtId="0" fontId="6" fillId="2" borderId="1" xfId="0" applyFont="1" applyFill="1" applyBorder="1"/>
    <xf numFmtId="2" fontId="7" fillId="5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0" fontId="7" fillId="0" borderId="0" xfId="0" applyFont="1"/>
    <xf numFmtId="3" fontId="7" fillId="6" borderId="1" xfId="0" applyNumberFormat="1" applyFont="1" applyFill="1" applyBorder="1"/>
    <xf numFmtId="2" fontId="5" fillId="4" borderId="1" xfId="0" applyNumberFormat="1" applyFont="1" applyFill="1" applyBorder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1F3864"/>
  </sheetPr>
  <dimension ref="A1:B20"/>
  <sheetViews>
    <sheetView showGridLines="0" tabSelected="1" workbookViewId="0"/>
  </sheetViews>
  <sheetFormatPr defaultRowHeight="14.4" x14ac:dyDescent="0.55000000000000004"/>
  <cols>
    <col min="1" max="1" width="40" customWidth="1"/>
    <col min="2" max="2" width="64" customWidth="1"/>
    <col min="3" max="3" width="8.83984375" customWidth="1"/>
  </cols>
  <sheetData>
    <row r="1" spans="1:2" ht="22" customHeight="1" x14ac:dyDescent="0.75">
      <c r="A1" s="1" t="s">
        <v>0</v>
      </c>
      <c r="B1" s="2"/>
    </row>
    <row r="2" spans="1:2" x14ac:dyDescent="0.55000000000000004">
      <c r="A2" s="3" t="s">
        <v>1</v>
      </c>
    </row>
    <row r="3" spans="1:2" x14ac:dyDescent="0.55000000000000004">
      <c r="A3" s="4" t="s">
        <v>2</v>
      </c>
    </row>
    <row r="5" spans="1:2" ht="15.75" customHeight="1" x14ac:dyDescent="0.6">
      <c r="A5" s="5" t="s">
        <v>3</v>
      </c>
      <c r="B5" s="6"/>
    </row>
    <row r="6" spans="1:2" x14ac:dyDescent="0.55000000000000004">
      <c r="A6" s="7" t="s">
        <v>4</v>
      </c>
      <c r="B6" s="8"/>
    </row>
    <row r="7" spans="1:2" x14ac:dyDescent="0.55000000000000004">
      <c r="A7" s="7" t="s">
        <v>5</v>
      </c>
      <c r="B7" s="8"/>
    </row>
    <row r="9" spans="1:2" ht="15.75" customHeight="1" x14ac:dyDescent="0.6">
      <c r="A9" s="5" t="s">
        <v>6</v>
      </c>
      <c r="B9" s="6"/>
    </row>
    <row r="10" spans="1:2" x14ac:dyDescent="0.55000000000000004">
      <c r="A10" s="9" t="s">
        <v>7</v>
      </c>
      <c r="B10" s="10" t="s">
        <v>8</v>
      </c>
    </row>
    <row r="11" spans="1:2" x14ac:dyDescent="0.55000000000000004">
      <c r="A11" s="9" t="s">
        <v>9</v>
      </c>
      <c r="B11" s="10" t="s">
        <v>10</v>
      </c>
    </row>
    <row r="12" spans="1:2" x14ac:dyDescent="0.55000000000000004">
      <c r="A12" s="9" t="s">
        <v>11</v>
      </c>
      <c r="B12" s="10" t="s">
        <v>12</v>
      </c>
    </row>
    <row r="14" spans="1:2" ht="15.75" customHeight="1" x14ac:dyDescent="0.6">
      <c r="A14" s="5" t="s">
        <v>13</v>
      </c>
      <c r="B14" s="6"/>
    </row>
    <row r="15" spans="1:2" x14ac:dyDescent="0.55000000000000004">
      <c r="A15" s="7" t="s">
        <v>14</v>
      </c>
      <c r="B15" s="8"/>
    </row>
    <row r="16" spans="1:2" x14ac:dyDescent="0.55000000000000004">
      <c r="A16" s="7" t="s">
        <v>15</v>
      </c>
      <c r="B16" s="8"/>
    </row>
    <row r="17" spans="1:2" x14ac:dyDescent="0.55000000000000004">
      <c r="A17" s="7" t="s">
        <v>16</v>
      </c>
      <c r="B17" s="8"/>
    </row>
    <row r="19" spans="1:2" ht="15.75" customHeight="1" x14ac:dyDescent="0.6">
      <c r="A19" s="5" t="s">
        <v>17</v>
      </c>
      <c r="B19" s="6"/>
    </row>
    <row r="20" spans="1:2" x14ac:dyDescent="0.55000000000000004">
      <c r="A20" s="9" t="s">
        <v>18</v>
      </c>
      <c r="B20" s="10" t="s">
        <v>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1F3864"/>
  </sheetPr>
  <dimension ref="A1:H19"/>
  <sheetViews>
    <sheetView showGridLines="0" workbookViewId="0"/>
  </sheetViews>
  <sheetFormatPr defaultRowHeight="14.4" x14ac:dyDescent="0.55000000000000004"/>
  <cols>
    <col min="1" max="1" width="20" customWidth="1"/>
    <col min="2" max="8" width="13" customWidth="1"/>
  </cols>
  <sheetData>
    <row r="1" spans="1:8" ht="18.3" x14ac:dyDescent="0.7">
      <c r="A1" s="11" t="s">
        <v>20</v>
      </c>
      <c r="B1" s="2"/>
      <c r="C1" s="2"/>
      <c r="D1" s="2"/>
      <c r="E1" s="2"/>
      <c r="F1" s="2"/>
      <c r="G1" s="2"/>
      <c r="H1" s="2"/>
    </row>
    <row r="2" spans="1:8" x14ac:dyDescent="0.55000000000000004">
      <c r="A2" s="12" t="s">
        <v>21</v>
      </c>
    </row>
    <row r="3" spans="1:8" x14ac:dyDescent="0.55000000000000004">
      <c r="A3" s="13" t="s">
        <v>22</v>
      </c>
      <c r="C3" s="14" t="s">
        <v>23</v>
      </c>
      <c r="E3" s="15" t="s">
        <v>24</v>
      </c>
      <c r="G3" s="16" t="s">
        <v>25</v>
      </c>
    </row>
    <row r="5" spans="1:8" x14ac:dyDescent="0.55000000000000004">
      <c r="A5" s="17" t="s">
        <v>26</v>
      </c>
      <c r="B5" s="6"/>
      <c r="C5" s="6"/>
      <c r="D5" s="6"/>
      <c r="E5" s="6"/>
      <c r="F5" s="6"/>
      <c r="G5" s="6"/>
      <c r="H5" s="6"/>
    </row>
    <row r="6" spans="1:8" x14ac:dyDescent="0.55000000000000004">
      <c r="A6" s="18" t="s">
        <v>27</v>
      </c>
      <c r="C6" s="19">
        <v>18</v>
      </c>
    </row>
    <row r="7" spans="1:8" x14ac:dyDescent="0.55000000000000004">
      <c r="A7" s="18" t="s">
        <v>28</v>
      </c>
      <c r="C7" s="19">
        <v>9</v>
      </c>
    </row>
    <row r="9" spans="1:8" x14ac:dyDescent="0.55000000000000004">
      <c r="A9" s="17" t="s">
        <v>29</v>
      </c>
      <c r="B9" s="6"/>
      <c r="C9" s="6"/>
      <c r="D9" s="6"/>
      <c r="E9" s="6"/>
      <c r="F9" s="6"/>
      <c r="G9" s="6"/>
      <c r="H9" s="6"/>
    </row>
    <row r="10" spans="1:8" x14ac:dyDescent="0.55000000000000004">
      <c r="A10" s="20" t="s">
        <v>30</v>
      </c>
      <c r="B10" s="20" t="s">
        <v>31</v>
      </c>
      <c r="C10" s="20" t="s">
        <v>32</v>
      </c>
      <c r="D10" s="20" t="s">
        <v>33</v>
      </c>
      <c r="E10" s="20" t="s">
        <v>34</v>
      </c>
      <c r="F10" s="20" t="s">
        <v>35</v>
      </c>
      <c r="G10" s="20" t="s">
        <v>36</v>
      </c>
      <c r="H10" s="20" t="s">
        <v>37</v>
      </c>
    </row>
    <row r="11" spans="1:8" x14ac:dyDescent="0.55000000000000004">
      <c r="A11" s="18" t="s">
        <v>38</v>
      </c>
      <c r="B11" s="21">
        <v>3</v>
      </c>
      <c r="C11" s="19">
        <v>0</v>
      </c>
      <c r="D11" s="19">
        <v>8</v>
      </c>
      <c r="E11" s="22">
        <v>60</v>
      </c>
      <c r="F11" s="23">
        <f ca="1">_xll.VoseLognormal(8,1)</f>
        <v>9.8368591824142957</v>
      </c>
      <c r="G11" s="23">
        <f ca="1">E11-F11</f>
        <v>50.163140817585706</v>
      </c>
      <c r="H11" s="19">
        <v>0</v>
      </c>
    </row>
    <row r="12" spans="1:8" x14ac:dyDescent="0.55000000000000004">
      <c r="A12" s="18" t="s">
        <v>39</v>
      </c>
      <c r="B12" s="21">
        <v>3</v>
      </c>
      <c r="C12" s="19">
        <v>1</v>
      </c>
      <c r="D12" s="19">
        <v>10</v>
      </c>
      <c r="E12" s="22">
        <v>72</v>
      </c>
      <c r="F12" s="23">
        <f ca="1">_xll.VoseLognormal(30,3.6)</f>
        <v>33.329721202098646</v>
      </c>
      <c r="G12" s="23">
        <f ca="1">E12-F12</f>
        <v>38.670278797901354</v>
      </c>
      <c r="H12" s="19">
        <v>0.9</v>
      </c>
    </row>
    <row r="13" spans="1:8" x14ac:dyDescent="0.55000000000000004">
      <c r="A13" s="18" t="s">
        <v>40</v>
      </c>
      <c r="B13" s="21">
        <v>3</v>
      </c>
      <c r="C13" s="19">
        <v>0</v>
      </c>
      <c r="D13" s="19">
        <v>18</v>
      </c>
      <c r="E13" s="22">
        <v>95</v>
      </c>
      <c r="F13" s="23">
        <f ca="1">_xll.VoseLognormal(55,6.6)</f>
        <v>66.903138262040798</v>
      </c>
      <c r="G13" s="23">
        <f ca="1">E13-F13</f>
        <v>28.096861737959202</v>
      </c>
      <c r="H13" s="19">
        <v>0.6</v>
      </c>
    </row>
    <row r="14" spans="1:8" x14ac:dyDescent="0.55000000000000004">
      <c r="A14" s="18" t="s">
        <v>41</v>
      </c>
      <c r="B14" s="21">
        <v>3</v>
      </c>
      <c r="C14" s="19">
        <v>0</v>
      </c>
      <c r="D14" s="19">
        <v>5</v>
      </c>
      <c r="E14" s="22">
        <v>40</v>
      </c>
      <c r="F14" s="23">
        <f ca="1">_xll.VoseLognormal(5,1)</f>
        <v>5.2945762785468107</v>
      </c>
      <c r="G14" s="23">
        <f ca="1">E14-F14</f>
        <v>34.705423721453187</v>
      </c>
      <c r="H14" s="19">
        <v>0</v>
      </c>
    </row>
    <row r="16" spans="1:8" x14ac:dyDescent="0.55000000000000004">
      <c r="A16" s="17" t="s">
        <v>42</v>
      </c>
      <c r="B16" s="6"/>
      <c r="C16" s="6"/>
      <c r="D16" s="6"/>
      <c r="E16" s="6"/>
      <c r="F16" s="6"/>
      <c r="G16" s="6"/>
      <c r="H16" s="6"/>
    </row>
    <row r="17" spans="1:3" x14ac:dyDescent="0.55000000000000004">
      <c r="A17" s="24" t="s">
        <v>43</v>
      </c>
      <c r="C17" s="25">
        <f ca="1">SUMPRODUCT(B11:B14,G11:G14)</f>
        <v>454.90711522469832</v>
      </c>
    </row>
    <row r="18" spans="1:3" x14ac:dyDescent="0.55000000000000004">
      <c r="A18" s="24" t="s">
        <v>44</v>
      </c>
      <c r="C18" s="26">
        <f>B13</f>
        <v>3</v>
      </c>
    </row>
    <row r="19" spans="1:3" x14ac:dyDescent="0.55000000000000004">
      <c r="A19" s="24" t="s">
        <v>45</v>
      </c>
      <c r="C19" s="26">
        <f>SUMPRODUCT(B11:B14,H11:H14)</f>
        <v>4.5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1"/>
  <sheetViews>
    <sheetView workbookViewId="0"/>
  </sheetViews>
  <sheetFormatPr defaultRowHeight="14.4" x14ac:dyDescent="0.55000000000000004"/>
  <sheetData>
    <row r="1" spans="1:2" x14ac:dyDescent="0.55000000000000004">
      <c r="A1" t="s">
        <v>47</v>
      </c>
      <c r="B1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"/>
  <sheetViews>
    <sheetView workbookViewId="0"/>
  </sheetViews>
  <sheetFormatPr defaultRowHeight="14.4" x14ac:dyDescent="0.55000000000000004"/>
  <sheetData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92F42-9E73-4EF7-BAE0-107D20D47C63}">
  <sheetPr codeName="Sheet6"/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C3DC5-DCD6-4AD7-8FB5-1D5A97885FD1}">
  <sheetPr codeName="Sheet7"/>
  <dimension ref="A1:E2"/>
  <sheetViews>
    <sheetView workbookViewId="0"/>
  </sheetViews>
  <sheetFormatPr defaultRowHeight="14.4" x14ac:dyDescent="0.55000000000000004"/>
  <sheetData>
    <row r="1" spans="1:5" x14ac:dyDescent="0.55000000000000004">
      <c r="A1" s="27" t="s">
        <v>48</v>
      </c>
      <c r="B1">
        <v>0</v>
      </c>
      <c r="C1">
        <v>1</v>
      </c>
      <c r="D1">
        <v>1</v>
      </c>
      <c r="E1" s="27" t="s">
        <v>49</v>
      </c>
    </row>
    <row r="2" spans="1:5" x14ac:dyDescent="0.55000000000000004">
      <c r="A2">
        <v>1</v>
      </c>
      <c r="B2" s="27" t="s">
        <v>50</v>
      </c>
      <c r="C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</vt:lpstr>
      <vt:lpstr>Model</vt:lpstr>
      <vt:lpstr>ModelRiskDSN</vt:lpstr>
      <vt:lpstr>ModelRiskSYS1</vt:lpstr>
      <vt:lpstr>ModelRiskCharts</vt:lpstr>
      <vt:lpstr>ModelRiskOptimizer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Murat Tomaev</cp:lastModifiedBy>
  <dcterms:created xsi:type="dcterms:W3CDTF">2026-07-09T11:44:26Z</dcterms:created>
  <dcterms:modified xsi:type="dcterms:W3CDTF">2026-08-14T06:54:00Z</dcterms:modified>
</cp:coreProperties>
</file>