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165" windowWidth="19440" windowHeight="12105" activeTab="0"/>
  </bookViews>
  <sheets>
    <sheet name="Sheet1" sheetId="1" r:id="rId1"/>
  </sheets>
  <definedNames>
    <definedName name="RiskAutoStopPercChange">1.5</definedName>
    <definedName name="RiskCollectDistributionSamples">1</definedName>
    <definedName name="RiskExcelReportsGoInNewWorkbook">TRUE</definedName>
    <definedName name="RiskExcelReportsToGenerate">2</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FALSE</definedName>
    <definedName name="RiskStandardRecalc">2</definedName>
    <definedName name="RiskTemplateSheetName">"myTemplate"</definedName>
    <definedName name="RiskUpdateDisplay">FALSE</definedName>
    <definedName name="RiskUseDifferentSeedForEachSim">FALSE</definedName>
    <definedName name="RiskUseFixedSeed">TRUE</definedName>
    <definedName name="RiskUseMultipleCPUs">FALSE</definedName>
  </definedNames>
  <calcPr fullCalcOnLoad="1"/>
</workbook>
</file>

<file path=xl/sharedStrings.xml><?xml version="1.0" encoding="utf-8"?>
<sst xmlns="http://schemas.openxmlformats.org/spreadsheetml/2006/main" count="43" uniqueCount="42">
  <si>
    <t>Pilot profitability as fraction of revenue</t>
  </si>
  <si>
    <t>Number of new pilots</t>
  </si>
  <si>
    <t>Probability pilot converts to local series</t>
  </si>
  <si>
    <t>Number of seasons in a series</t>
  </si>
  <si>
    <t>Probability local series sold to US</t>
  </si>
  <si>
    <t>Total</t>
  </si>
  <si>
    <t>Pilot revenue</t>
  </si>
  <si>
    <t>Revenue for a season for a local series</t>
  </si>
  <si>
    <t>Revenue from US for a season</t>
  </si>
  <si>
    <t>Values in $000</t>
  </si>
  <si>
    <t>Local profitability as fraction of revenue</t>
  </si>
  <si>
    <t>US profitability as fraction of revenue</t>
  </si>
  <si>
    <t>Series made</t>
  </si>
  <si>
    <t>Seasons made</t>
  </si>
  <si>
    <t>Profit</t>
  </si>
  <si>
    <t>Formulae table</t>
  </si>
  <si>
    <t>F2</t>
  </si>
  <si>
    <t>F6</t>
  </si>
  <si>
    <t>E14</t>
  </si>
  <si>
    <t>D14</t>
  </si>
  <si>
    <t>C16</t>
  </si>
  <si>
    <t>D16</t>
  </si>
  <si>
    <t>E16</t>
  </si>
  <si>
    <t>=VoseBinomial(F2,F5)</t>
  </si>
  <si>
    <t>=VoseDiscreteObject({1,2,3,4,5},{0.4,0.25,0.2,0.1,0.05})</t>
  </si>
  <si>
    <t>F3 (F4, F7, F10, F11 similar)</t>
  </si>
  <si>
    <t>Pilots made</t>
  </si>
  <si>
    <t>Local only series</t>
  </si>
  <si>
    <t>Local &amp; US series</t>
  </si>
  <si>
    <t>NA</t>
  </si>
  <si>
    <t>=VoseBinomial(F14,F9)</t>
  </si>
  <si>
    <t>=F14-E14</t>
  </si>
  <si>
    <t>F14</t>
  </si>
  <si>
    <t>=VoseSumProduct(F2,F3,F4)</t>
  </si>
  <si>
    <t>=VoseSumProduct(D15,F7,F8)</t>
  </si>
  <si>
    <t>=VoseSumProduct(E15,F7,F8)+VoseSumProduct(E15,F10,F11)</t>
  </si>
  <si>
    <t>=SUM(C16:E16)</t>
  </si>
  <si>
    <t>D15:E15</t>
  </si>
  <si>
    <t>=VoseAggregateMC(D14,$F$6)</t>
  </si>
  <si>
    <t>=ROUND(VosePERT(8-0.5,11,17+0.5),0)</t>
  </si>
  <si>
    <t>=VosePERTObject(120,150,250)</t>
  </si>
  <si>
    <t>F16 (output)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</si>
</sst>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42">
    <font>
      <sz val="10"/>
      <name val="Arial"/>
      <family val="0"/>
    </font>
    <font>
      <sz val="8"/>
      <name val="Arial"/>
      <family val="2"/>
    </font>
    <font>
      <b/>
      <sz val="10"/>
      <name val="Arial"/>
      <family val="2"/>
    </font>
    <font>
      <b/>
      <i/>
      <sz val="10"/>
      <name val="Arial"/>
      <family val="2"/>
    </font>
    <font>
      <b/>
      <i/>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6"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1">
    <xf numFmtId="0" fontId="0" fillId="0" borderId="0" xfId="0" applyAlignment="1">
      <alignment/>
    </xf>
    <xf numFmtId="0" fontId="4"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horizontal="center"/>
    </xf>
    <xf numFmtId="1" fontId="2" fillId="0" borderId="13" xfId="0" applyNumberFormat="1" applyFont="1" applyBorder="1" applyAlignment="1">
      <alignment horizontal="center"/>
    </xf>
    <xf numFmtId="0" fontId="0" fillId="0" borderId="13" xfId="0" applyBorder="1" applyAlignment="1">
      <alignment horizontal="center"/>
    </xf>
    <xf numFmtId="1" fontId="0" fillId="0" borderId="13" xfId="0" applyNumberFormat="1" applyBorder="1" applyAlignment="1">
      <alignment horizontal="center"/>
    </xf>
    <xf numFmtId="0" fontId="0" fillId="0" borderId="0" xfId="0" applyBorder="1" applyAlignment="1">
      <alignment horizontal="left"/>
    </xf>
    <xf numFmtId="0" fontId="0" fillId="0" borderId="12" xfId="0" applyBorder="1" applyAlignment="1">
      <alignment horizontal="left"/>
    </xf>
    <xf numFmtId="0" fontId="0" fillId="0" borderId="14" xfId="0" applyBorder="1" applyAlignment="1">
      <alignment horizontal="left"/>
    </xf>
    <xf numFmtId="0" fontId="0" fillId="0" borderId="13" xfId="0" applyBorder="1" applyAlignment="1">
      <alignment horizontal="left"/>
    </xf>
    <xf numFmtId="9" fontId="0" fillId="0" borderId="12" xfId="0" applyNumberFormat="1" applyBorder="1" applyAlignment="1">
      <alignment horizontal="left"/>
    </xf>
    <xf numFmtId="9" fontId="0" fillId="0" borderId="14" xfId="0" applyNumberFormat="1" applyBorder="1" applyAlignment="1">
      <alignment horizontal="left"/>
    </xf>
    <xf numFmtId="0" fontId="0" fillId="0" borderId="15" xfId="0" applyBorder="1" applyAlignment="1">
      <alignment horizontal="center"/>
    </xf>
    <xf numFmtId="0" fontId="0" fillId="0" borderId="16" xfId="0" applyBorder="1" applyAlignment="1">
      <alignment horizontal="center"/>
    </xf>
    <xf numFmtId="1" fontId="0" fillId="0" borderId="16" xfId="0" applyNumberFormat="1" applyBorder="1" applyAlignment="1">
      <alignment horizontal="center"/>
    </xf>
    <xf numFmtId="0" fontId="0" fillId="0" borderId="17" xfId="0" applyBorder="1" applyAlignment="1" quotePrefix="1">
      <alignment horizontal="left"/>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left"/>
    </xf>
    <xf numFmtId="0" fontId="0" fillId="0" borderId="14" xfId="0" applyBorder="1" applyAlignment="1">
      <alignment horizontal="left"/>
    </xf>
    <xf numFmtId="0" fontId="0" fillId="0" borderId="11" xfId="0" applyBorder="1" applyAlignment="1">
      <alignment horizontal="left"/>
    </xf>
    <xf numFmtId="0" fontId="0" fillId="0" borderId="13" xfId="0" applyBorder="1" applyAlignment="1">
      <alignment horizontal="left"/>
    </xf>
    <xf numFmtId="0" fontId="0" fillId="0" borderId="17" xfId="0" applyBorder="1" applyAlignment="1" quotePrefix="1">
      <alignment horizontal="left"/>
    </xf>
    <xf numFmtId="0" fontId="0" fillId="0" borderId="0" xfId="0" applyBorder="1" applyAlignment="1" quotePrefix="1">
      <alignment horizontal="left"/>
    </xf>
    <xf numFmtId="0" fontId="0" fillId="0" borderId="14" xfId="0" applyBorder="1" applyAlignment="1" quotePrefix="1">
      <alignment horizontal="left"/>
    </xf>
    <xf numFmtId="0" fontId="0" fillId="0" borderId="11" xfId="0" applyBorder="1" applyAlignment="1" quotePrefix="1">
      <alignment horizontal="left"/>
    </xf>
    <xf numFmtId="0" fontId="0" fillId="0" borderId="18" xfId="0" applyBorder="1" applyAlignment="1" quotePrefix="1">
      <alignment horizontal="left"/>
    </xf>
    <xf numFmtId="0" fontId="0" fillId="0" borderId="13" xfId="0" applyBorder="1" applyAlignment="1" quotePrefix="1">
      <alignment horizontal="lef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0" fillId="0" borderId="10" xfId="0" applyBorder="1" applyAlignment="1">
      <alignment horizontal="left"/>
    </xf>
    <xf numFmtId="0" fontId="0" fillId="0" borderId="12" xfId="0" applyBorder="1" applyAlignment="1">
      <alignment horizontal="left"/>
    </xf>
    <xf numFmtId="0" fontId="0" fillId="0" borderId="18" xfId="0" applyBorder="1" applyAlignment="1">
      <alignment horizontal="left"/>
    </xf>
    <xf numFmtId="0" fontId="0" fillId="0" borderId="22" xfId="0" applyBorder="1" applyAlignment="1">
      <alignment horizontal="left"/>
    </xf>
    <xf numFmtId="0" fontId="0" fillId="0" borderId="0" xfId="0" applyBorder="1" applyAlignment="1">
      <alignment horizontal="left"/>
    </xf>
    <xf numFmtId="0" fontId="0" fillId="0" borderId="10" xfId="0" applyBorder="1" applyAlignment="1" quotePrefix="1">
      <alignment horizontal="left"/>
    </xf>
    <xf numFmtId="0" fontId="0" fillId="0" borderId="22" xfId="0" applyBorder="1" applyAlignment="1" quotePrefix="1">
      <alignment horizontal="left"/>
    </xf>
    <xf numFmtId="0" fontId="0" fillId="0" borderId="12" xfId="0" applyBorder="1" applyAlignment="1" quotePrefix="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552450</xdr:colOff>
      <xdr:row>0</xdr:row>
      <xdr:rowOff>809625</xdr:rowOff>
    </xdr:to>
    <xdr:pic>
      <xdr:nvPicPr>
        <xdr:cNvPr id="1" name="Picture 2" descr="vose software logo.bmp"/>
        <xdr:cNvPicPr preferRelativeResize="1">
          <a:picLocks noChangeAspect="1"/>
        </xdr:cNvPicPr>
      </xdr:nvPicPr>
      <xdr:blipFill>
        <a:blip r:embed="rId1"/>
        <a:stretch>
          <a:fillRect/>
        </a:stretch>
      </xdr:blipFill>
      <xdr:spPr>
        <a:xfrm>
          <a:off x="0" y="0"/>
          <a:ext cx="2428875" cy="809625"/>
        </a:xfrm>
        <a:prstGeom prst="rect">
          <a:avLst/>
        </a:prstGeom>
        <a:noFill/>
        <a:ln w="9525" cmpd="sng">
          <a:noFill/>
        </a:ln>
      </xdr:spPr>
    </xdr:pic>
    <xdr:clientData/>
  </xdr:twoCellAnchor>
  <xdr:twoCellAnchor>
    <xdr:from>
      <xdr:col>3</xdr:col>
      <xdr:colOff>714375</xdr:colOff>
      <xdr:row>0</xdr:row>
      <xdr:rowOff>0</xdr:rowOff>
    </xdr:from>
    <xdr:to>
      <xdr:col>14</xdr:col>
      <xdr:colOff>200025</xdr:colOff>
      <xdr:row>0</xdr:row>
      <xdr:rowOff>771525</xdr:rowOff>
    </xdr:to>
    <xdr:sp>
      <xdr:nvSpPr>
        <xdr:cNvPr id="2" name="TextBox 3"/>
        <xdr:cNvSpPr txBox="1">
          <a:spLocks noChangeArrowheads="1"/>
        </xdr:cNvSpPr>
      </xdr:nvSpPr>
      <xdr:spPr>
        <a:xfrm>
          <a:off x="2590800" y="0"/>
          <a:ext cx="8201025" cy="7715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latin typeface="Calibri"/>
              <a:ea typeface="Calibri"/>
              <a:cs typeface="Calibri"/>
            </a:rPr>
            <a:t>Using the VoseSumProduct and VoseAggregateMC</a:t>
          </a:r>
          <a:r>
            <a:rPr lang="en-US" cap="none" sz="1800" b="1" i="0" u="none" baseline="0">
              <a:solidFill>
                <a:srgbClr val="000000"/>
              </a:solidFill>
              <a:latin typeface="Calibri"/>
              <a:ea typeface="Calibri"/>
              <a:cs typeface="Calibri"/>
            </a:rPr>
            <a:t> functions
</a:t>
          </a:r>
          <a:r>
            <a:rPr lang="en-US" cap="none" sz="1100" b="0" i="0" u="none" baseline="0">
              <a:solidFill>
                <a:srgbClr val="000000"/>
              </a:solidFill>
              <a:latin typeface="Calibri"/>
              <a:ea typeface="Calibri"/>
              <a:cs typeface="Calibri"/>
            </a:rPr>
            <a:t>Technique: modeling a large random number of revenue items that follow the same probability distribution but which are independent of each other, and with independent profit margins that follow another distribution that must be applied to each revenue item.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1:F29"/>
  <sheetViews>
    <sheetView tabSelected="1" zoomScalePageLayoutView="0" workbookViewId="0" topLeftCell="A1">
      <selection activeCell="L2" sqref="L2"/>
    </sheetView>
  </sheetViews>
  <sheetFormatPr defaultColWidth="9.140625" defaultRowHeight="12.75"/>
  <cols>
    <col min="1" max="1" width="3.57421875" style="0" customWidth="1"/>
    <col min="2" max="2" width="14.140625" style="0" customWidth="1"/>
    <col min="3" max="3" width="10.421875" style="0" customWidth="1"/>
    <col min="4" max="4" width="10.7109375" style="0" customWidth="1"/>
    <col min="5" max="5" width="10.8515625" style="0" customWidth="1"/>
    <col min="6" max="6" width="41.57421875" style="0" bestFit="1" customWidth="1"/>
    <col min="7" max="7" width="4.00390625" style="0" customWidth="1"/>
    <col min="8" max="8" width="10.421875" style="0" bestFit="1" customWidth="1"/>
    <col min="9" max="9" width="7.421875" style="0" customWidth="1"/>
  </cols>
  <sheetData>
    <row r="1" ht="73.5" customHeight="1">
      <c r="F1" s="1" t="s">
        <v>9</v>
      </c>
    </row>
    <row r="2" spans="2:6" ht="12.75">
      <c r="B2" s="33" t="s">
        <v>1</v>
      </c>
      <c r="C2" s="36"/>
      <c r="D2" s="36"/>
      <c r="E2" s="36"/>
      <c r="F2" s="9">
        <f>ROUND(_XLL.VOSEPERT(28-0.5,32,39+0.5),0)</f>
        <v>35</v>
      </c>
    </row>
    <row r="3" spans="2:6" ht="12.75">
      <c r="B3" s="20" t="s">
        <v>6</v>
      </c>
      <c r="C3" s="37"/>
      <c r="D3" s="37"/>
      <c r="E3" s="37"/>
      <c r="F3" s="10" t="str">
        <f>_XLL.VOSEPERTOBJECT(120,150,250)</f>
        <v>VosePERT(120,150,250)</v>
      </c>
    </row>
    <row r="4" spans="2:6" ht="12.75">
      <c r="B4" s="22" t="s">
        <v>0</v>
      </c>
      <c r="C4" s="35"/>
      <c r="D4" s="35"/>
      <c r="E4" s="35"/>
      <c r="F4" s="11" t="str">
        <f>_XLL.VOSEPERTOBJECT(1%,5%,12%)</f>
        <v>VosePERT(0.01,0.05,0.12)</v>
      </c>
    </row>
    <row r="5" spans="2:6" ht="12.75">
      <c r="B5" s="33" t="s">
        <v>2</v>
      </c>
      <c r="C5" s="36"/>
      <c r="D5" s="36"/>
      <c r="E5" s="36"/>
      <c r="F5" s="12">
        <v>0.35</v>
      </c>
    </row>
    <row r="6" spans="2:6" ht="12.75">
      <c r="B6" s="20" t="s">
        <v>3</v>
      </c>
      <c r="C6" s="37"/>
      <c r="D6" s="37"/>
      <c r="E6" s="37"/>
      <c r="F6" s="10" t="str">
        <f>_XLL.VOSEDISCRETEOBJECT({1,2,3,4,5},{0.4,0.25,0.2,0.1,0.05})</f>
        <v>VoseDiscrete({1,2,3,4,5},{0.4,0.25,0.2,0.1,0.05})</v>
      </c>
    </row>
    <row r="7" spans="2:6" ht="12.75" customHeight="1">
      <c r="B7" s="20" t="s">
        <v>7</v>
      </c>
      <c r="C7" s="37"/>
      <c r="D7" s="37"/>
      <c r="E7" s="37"/>
      <c r="F7" s="10" t="str">
        <f>_XLL.VOSEPERTOBJECT(120,150,250)</f>
        <v>VosePERT(120,150,250)</v>
      </c>
    </row>
    <row r="8" spans="2:6" ht="12.75">
      <c r="B8" s="22" t="s">
        <v>10</v>
      </c>
      <c r="C8" s="35"/>
      <c r="D8" s="35"/>
      <c r="E8" s="35"/>
      <c r="F8" s="11" t="str">
        <f>_XLL.VOSEPERTOBJECT(15%,25%,45%)</f>
        <v>VosePERT(0.15,0.25,0.45)</v>
      </c>
    </row>
    <row r="9" spans="2:6" ht="12.75">
      <c r="B9" s="33" t="s">
        <v>4</v>
      </c>
      <c r="C9" s="36"/>
      <c r="D9" s="36"/>
      <c r="E9" s="36"/>
      <c r="F9" s="13">
        <v>0.2</v>
      </c>
    </row>
    <row r="10" spans="2:6" ht="12.75">
      <c r="B10" s="20" t="s">
        <v>8</v>
      </c>
      <c r="C10" s="37"/>
      <c r="D10" s="37"/>
      <c r="E10" s="37"/>
      <c r="F10" s="10" t="str">
        <f>_XLL.VOSEPERTOBJECT(240,550,1350)</f>
        <v>VosePERT(240,550,1350)</v>
      </c>
    </row>
    <row r="11" spans="2:6" ht="12.75">
      <c r="B11" s="22" t="s">
        <v>11</v>
      </c>
      <c r="C11" s="35"/>
      <c r="D11" s="35"/>
      <c r="E11" s="35"/>
      <c r="F11" s="11" t="str">
        <f>_XLL.VOSEPERTOBJECT(65%,70%,85%)</f>
        <v>VosePERT(0.65,0.7,0.85)</v>
      </c>
    </row>
    <row r="13" spans="3:6" ht="25.5">
      <c r="C13" s="18" t="s">
        <v>26</v>
      </c>
      <c r="D13" s="18" t="s">
        <v>27</v>
      </c>
      <c r="E13" s="19" t="s">
        <v>28</v>
      </c>
      <c r="F13" s="4" t="s">
        <v>5</v>
      </c>
    </row>
    <row r="14" spans="2:6" ht="12.75">
      <c r="B14" s="2" t="s">
        <v>12</v>
      </c>
      <c r="C14" s="14" t="s">
        <v>29</v>
      </c>
      <c r="D14" s="14">
        <f>F14-E14</f>
        <v>10</v>
      </c>
      <c r="E14" s="4">
        <f>_XLL.VOSEBINOMIAL(F14,F9)</f>
        <v>5</v>
      </c>
      <c r="F14" s="4">
        <f>_XLL.VOSEBINOMIAL(F2,F5)</f>
        <v>15</v>
      </c>
    </row>
    <row r="15" spans="2:6" ht="12.75">
      <c r="B15" s="3" t="s">
        <v>13</v>
      </c>
      <c r="C15" s="15" t="s">
        <v>29</v>
      </c>
      <c r="D15" s="15">
        <f>_XLL.VOSEAGGREGATEMC(D14,$F$6)</f>
        <v>21</v>
      </c>
      <c r="E15" s="6">
        <f>_XLL.VOSEAGGREGATEMC(E14,$F$6)</f>
        <v>10</v>
      </c>
      <c r="F15" s="6"/>
    </row>
    <row r="16" spans="2:6" ht="12.75">
      <c r="B16" s="3" t="s">
        <v>14</v>
      </c>
      <c r="C16" s="16">
        <f>_XLL.VOSESUMPRODUCT(F2,F3,F4)</f>
        <v>322.21071156479303</v>
      </c>
      <c r="D16" s="16">
        <f>_XLL.VOSESUMPRODUCT(D15,F7,F8)</f>
        <v>866.7204124117966</v>
      </c>
      <c r="E16" s="7">
        <f>_XLL.VOSESUMPRODUCT(E15,F7,F8)+_XLL.VOSESUMPRODUCT(E15,F10,F11)</f>
        <v>4238.498562158839</v>
      </c>
      <c r="F16" s="5">
        <f>_XLL.VOSEOUTPUT(Sheet1!B16)+SUM(C16:E16)</f>
        <v>5427.429686135429</v>
      </c>
    </row>
    <row r="18" spans="2:6" ht="12.75">
      <c r="B18" s="30" t="s">
        <v>15</v>
      </c>
      <c r="C18" s="31"/>
      <c r="D18" s="31"/>
      <c r="E18" s="31"/>
      <c r="F18" s="32"/>
    </row>
    <row r="19" spans="2:6" ht="12.75">
      <c r="B19" s="33" t="s">
        <v>16</v>
      </c>
      <c r="C19" s="34"/>
      <c r="D19" s="38" t="s">
        <v>39</v>
      </c>
      <c r="E19" s="39"/>
      <c r="F19" s="40"/>
    </row>
    <row r="20" spans="2:6" ht="12.75">
      <c r="B20" s="20" t="s">
        <v>25</v>
      </c>
      <c r="C20" s="21"/>
      <c r="D20" s="24" t="s">
        <v>40</v>
      </c>
      <c r="E20" s="25"/>
      <c r="F20" s="26"/>
    </row>
    <row r="21" spans="2:6" ht="12.75">
      <c r="B21" s="20" t="s">
        <v>17</v>
      </c>
      <c r="C21" s="21"/>
      <c r="D21" s="24" t="s">
        <v>24</v>
      </c>
      <c r="E21" s="25"/>
      <c r="F21" s="26"/>
    </row>
    <row r="22" spans="2:6" ht="12.75">
      <c r="B22" s="20" t="s">
        <v>32</v>
      </c>
      <c r="C22" s="21"/>
      <c r="D22" s="24" t="s">
        <v>23</v>
      </c>
      <c r="E22" s="25"/>
      <c r="F22" s="26"/>
    </row>
    <row r="23" spans="2:6" ht="12.75">
      <c r="B23" s="20" t="s">
        <v>18</v>
      </c>
      <c r="C23" s="21"/>
      <c r="D23" s="24" t="s">
        <v>30</v>
      </c>
      <c r="E23" s="25"/>
      <c r="F23" s="26"/>
    </row>
    <row r="24" spans="2:6" ht="12.75">
      <c r="B24" s="20" t="s">
        <v>19</v>
      </c>
      <c r="C24" s="21"/>
      <c r="D24" s="24" t="s">
        <v>31</v>
      </c>
      <c r="E24" s="25"/>
      <c r="F24" s="26"/>
    </row>
    <row r="25" spans="2:6" ht="12.75">
      <c r="B25" s="20" t="s">
        <v>37</v>
      </c>
      <c r="C25" s="21"/>
      <c r="D25" s="24" t="s">
        <v>38</v>
      </c>
      <c r="E25" s="25"/>
      <c r="F25" s="26"/>
    </row>
    <row r="26" spans="2:6" ht="12.75">
      <c r="B26" s="20" t="s">
        <v>20</v>
      </c>
      <c r="C26" s="21"/>
      <c r="D26" s="24" t="s">
        <v>33</v>
      </c>
      <c r="E26" s="25"/>
      <c r="F26" s="26"/>
    </row>
    <row r="27" spans="2:6" ht="12.75">
      <c r="B27" s="20" t="s">
        <v>21</v>
      </c>
      <c r="C27" s="21"/>
      <c r="D27" s="24" t="s">
        <v>34</v>
      </c>
      <c r="E27" s="25"/>
      <c r="F27" s="26"/>
    </row>
    <row r="28" spans="2:6" ht="12.75">
      <c r="B28" s="20" t="s">
        <v>22</v>
      </c>
      <c r="C28" s="21"/>
      <c r="D28" s="17" t="s">
        <v>35</v>
      </c>
      <c r="E28" s="8"/>
      <c r="F28" s="10"/>
    </row>
    <row r="29" spans="2:6" ht="12.75">
      <c r="B29" s="22" t="s">
        <v>41</v>
      </c>
      <c r="C29" s="23"/>
      <c r="D29" s="27" t="s">
        <v>36</v>
      </c>
      <c r="E29" s="28"/>
      <c r="F29" s="29"/>
    </row>
  </sheetData>
  <sheetProtection/>
  <mergeCells count="32">
    <mergeCell ref="B2:E2"/>
    <mergeCell ref="B3:E3"/>
    <mergeCell ref="B4:E4"/>
    <mergeCell ref="B5:E5"/>
    <mergeCell ref="B6:E6"/>
    <mergeCell ref="B7:E7"/>
    <mergeCell ref="B8:E8"/>
    <mergeCell ref="B9:E9"/>
    <mergeCell ref="B10:E10"/>
    <mergeCell ref="B11:E11"/>
    <mergeCell ref="D19:F19"/>
    <mergeCell ref="D20:F20"/>
    <mergeCell ref="D26:F26"/>
    <mergeCell ref="D27:F27"/>
    <mergeCell ref="D29:F29"/>
    <mergeCell ref="B18:F18"/>
    <mergeCell ref="B19:C19"/>
    <mergeCell ref="B20:C20"/>
    <mergeCell ref="B21:C21"/>
    <mergeCell ref="B23:C23"/>
    <mergeCell ref="B24:C24"/>
    <mergeCell ref="D21:F21"/>
    <mergeCell ref="B26:C26"/>
    <mergeCell ref="B27:C27"/>
    <mergeCell ref="B28:C28"/>
    <mergeCell ref="B29:C29"/>
    <mergeCell ref="B22:C22"/>
    <mergeCell ref="D22:F22"/>
    <mergeCell ref="B25:C25"/>
    <mergeCell ref="D25:F25"/>
    <mergeCell ref="D23:F23"/>
    <mergeCell ref="D24:F24"/>
  </mergeCells>
  <printOptions headings="1"/>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Vose Software</dc:creator>
  <cp:keywords/>
  <dc:description/>
  <cp:lastModifiedBy>Timour</cp:lastModifiedBy>
  <dcterms:created xsi:type="dcterms:W3CDTF">2007-06-28T12:14:04Z</dcterms:created>
  <dcterms:modified xsi:type="dcterms:W3CDTF">2009-11-14T09:59:47Z</dcterms:modified>
  <cp:category/>
  <cp:version/>
  <cp:contentType/>
  <cp:contentStatus/>
</cp:coreProperties>
</file>