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80" windowWidth="14610" windowHeight="9720" activeTab="0"/>
  </bookViews>
  <sheets>
    <sheet name="Sheet1" sheetId="1" r:id="rId1"/>
  </sheets>
  <definedNames>
    <definedName name="_xlnm.Print_Area" localSheetId="0">'Sheet1'!$A$1:$S$25</definedName>
  </definedNames>
  <calcPr fullCalcOnLoad="1"/>
</workbook>
</file>

<file path=xl/sharedStrings.xml><?xml version="1.0" encoding="utf-8"?>
<sst xmlns="http://schemas.openxmlformats.org/spreadsheetml/2006/main" count="67" uniqueCount="46">
  <si>
    <t>Project start date</t>
  </si>
  <si>
    <t>Start</t>
  </si>
  <si>
    <t>Duration d (weeks)</t>
  </si>
  <si>
    <t>Finish</t>
  </si>
  <si>
    <t>Start lag (weeks)</t>
  </si>
  <si>
    <t>Finish lag (weeks)</t>
  </si>
  <si>
    <t>Date St</t>
  </si>
  <si>
    <t>Dist</t>
  </si>
  <si>
    <t>Min</t>
  </si>
  <si>
    <t>ML</t>
  </si>
  <si>
    <t>Max</t>
  </si>
  <si>
    <t>Date Fin</t>
  </si>
  <si>
    <t>logic</t>
  </si>
  <si>
    <t>Task1</t>
  </si>
  <si>
    <t>=start date</t>
  </si>
  <si>
    <t>St+d</t>
  </si>
  <si>
    <t>Task2</t>
  </si>
  <si>
    <t>=Fin1</t>
  </si>
  <si>
    <t>Task3</t>
  </si>
  <si>
    <t>=St2</t>
  </si>
  <si>
    <t>Task4</t>
  </si>
  <si>
    <t>=St3+lag</t>
  </si>
  <si>
    <t>=Fin3</t>
  </si>
  <si>
    <t>Task5</t>
  </si>
  <si>
    <t>=Fin4-lag</t>
  </si>
  <si>
    <t>Formulae table</t>
  </si>
  <si>
    <t>C6</t>
  </si>
  <si>
    <t>=D2</t>
  </si>
  <si>
    <t>C7</t>
  </si>
  <si>
    <t>=H6</t>
  </si>
  <si>
    <t>C8</t>
  </si>
  <si>
    <t>=C7</t>
  </si>
  <si>
    <t>C9</t>
  </si>
  <si>
    <t>=C8+7*J9</t>
  </si>
  <si>
    <t>C10</t>
  </si>
  <si>
    <t>H6</t>
  </si>
  <si>
    <t>=C6+7*D6</t>
  </si>
  <si>
    <t>H7</t>
  </si>
  <si>
    <t>=C7+7*D7</t>
  </si>
  <si>
    <t>H8</t>
  </si>
  <si>
    <t>=C8+7*C8</t>
  </si>
  <si>
    <t>H9</t>
  </si>
  <si>
    <t>=MAX(C9+7*D9,H8)</t>
  </si>
  <si>
    <t>H10</t>
  </si>
  <si>
    <t>=MAX(C10+D10*7,H9-O10*7)</t>
  </si>
  <si>
    <t>=VoseTriangle(Min,ML,Max)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</si>
</sst>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15" fontId="0" fillId="0" borderId="19" xfId="0" applyNumberFormat="1" applyBorder="1" applyAlignment="1">
      <alignment horizontal="center"/>
    </xf>
    <xf numFmtId="15" fontId="0" fillId="0" borderId="15" xfId="0" applyNumberFormat="1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0" xfId="0" applyAlignment="1" quotePrefix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1" fillId="0" borderId="16" xfId="0" applyFont="1" applyBorder="1" applyAlignment="1" quotePrefix="1">
      <alignment horizontal="left"/>
    </xf>
    <xf numFmtId="0" fontId="1" fillId="0" borderId="20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2" fontId="0" fillId="0" borderId="14" xfId="0" applyNumberFormat="1" applyBorder="1" applyAlignment="1">
      <alignment horizontal="center"/>
    </xf>
    <xf numFmtId="0" fontId="4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15" fontId="0" fillId="0" borderId="0" xfId="0" applyNumberForma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1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7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7" xfId="0" applyBorder="1" applyAlignment="1" quotePrefix="1">
      <alignment horizontal="left"/>
    </xf>
    <xf numFmtId="15" fontId="0" fillId="0" borderId="14" xfId="0" applyNumberFormat="1" applyBorder="1" applyAlignment="1" quotePrefix="1">
      <alignment horizontal="left"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 quotePrefix="1">
      <alignment horizontal="left"/>
    </xf>
    <xf numFmtId="2" fontId="0" fillId="0" borderId="1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9525</xdr:rowOff>
    </xdr:from>
    <xdr:to>
      <xdr:col>9</xdr:col>
      <xdr:colOff>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962400" y="2638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</xdr:rowOff>
    </xdr:from>
    <xdr:to>
      <xdr:col>9</xdr:col>
      <xdr:colOff>0</xdr:colOff>
      <xdr:row>16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962400" y="3143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4267200" y="3800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14</xdr:row>
      <xdr:rowOff>85725</xdr:rowOff>
    </xdr:from>
    <xdr:to>
      <xdr:col>9</xdr:col>
      <xdr:colOff>0</xdr:colOff>
      <xdr:row>14</xdr:row>
      <xdr:rowOff>85725</xdr:rowOff>
    </xdr:to>
    <xdr:sp>
      <xdr:nvSpPr>
        <xdr:cNvPr id="4" name="Line 4"/>
        <xdr:cNvSpPr>
          <a:spLocks/>
        </xdr:cNvSpPr>
      </xdr:nvSpPr>
      <xdr:spPr>
        <a:xfrm flipH="1" flipV="1">
          <a:off x="3762375" y="3048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14</xdr:row>
      <xdr:rowOff>85725</xdr:rowOff>
    </xdr:from>
    <xdr:to>
      <xdr:col>8</xdr:col>
      <xdr:colOff>466725</xdr:colOff>
      <xdr:row>23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3762375" y="30480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23</xdr:row>
      <xdr:rowOff>95250</xdr:rowOff>
    </xdr:from>
    <xdr:to>
      <xdr:col>9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3762375" y="4572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85725</xdr:rowOff>
    </xdr:from>
    <xdr:to>
      <xdr:col>13</xdr:col>
      <xdr:colOff>581025</xdr:colOff>
      <xdr:row>17</xdr:row>
      <xdr:rowOff>85725</xdr:rowOff>
    </xdr:to>
    <xdr:sp>
      <xdr:nvSpPr>
        <xdr:cNvPr id="7" name="Line 7"/>
        <xdr:cNvSpPr>
          <a:spLocks/>
        </xdr:cNvSpPr>
      </xdr:nvSpPr>
      <xdr:spPr>
        <a:xfrm flipV="1">
          <a:off x="4772025" y="35528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85725</xdr:rowOff>
    </xdr:from>
    <xdr:to>
      <xdr:col>14</xdr:col>
      <xdr:colOff>0</xdr:colOff>
      <xdr:row>19</xdr:row>
      <xdr:rowOff>171450</xdr:rowOff>
    </xdr:to>
    <xdr:sp>
      <xdr:nvSpPr>
        <xdr:cNvPr id="8" name="Line 8"/>
        <xdr:cNvSpPr>
          <a:spLocks/>
        </xdr:cNvSpPr>
      </xdr:nvSpPr>
      <xdr:spPr>
        <a:xfrm>
          <a:off x="5657850" y="35528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076825" y="4305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809625</xdr:rowOff>
    </xdr:to>
    <xdr:pic>
      <xdr:nvPicPr>
        <xdr:cNvPr id="10" name="Picture 2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0</xdr:row>
      <xdr:rowOff>0</xdr:rowOff>
    </xdr:from>
    <xdr:to>
      <xdr:col>21</xdr:col>
      <xdr:colOff>400050</xdr:colOff>
      <xdr:row>0</xdr:row>
      <xdr:rowOff>771525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2581275" y="0"/>
          <a:ext cx="5991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 schedule model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Technique: a simple project schedule model: we have 5 tasks of uncertain duration to do, with dependencies as indicated in the diagram. When will the project be finished?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R2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9.57421875" style="0" customWidth="1"/>
    <col min="5" max="5" width="4.00390625" style="0" customWidth="1"/>
    <col min="6" max="6" width="3.57421875" style="0" customWidth="1"/>
    <col min="7" max="7" width="4.57421875" style="0" customWidth="1"/>
    <col min="8" max="8" width="9.57421875" style="0" customWidth="1"/>
    <col min="9" max="9" width="10.00390625" style="0" customWidth="1"/>
    <col min="10" max="10" width="4.57421875" style="0" customWidth="1"/>
    <col min="11" max="11" width="4.00390625" style="0" customWidth="1"/>
    <col min="12" max="12" width="3.57421875" style="0" customWidth="1"/>
    <col min="13" max="13" width="4.57421875" style="0" customWidth="1"/>
    <col min="14" max="14" width="8.7109375" style="0" customWidth="1"/>
    <col min="15" max="15" width="4.57421875" style="0" customWidth="1"/>
    <col min="16" max="16" width="4.00390625" style="0" customWidth="1"/>
    <col min="17" max="17" width="3.57421875" style="0" customWidth="1"/>
    <col min="18" max="18" width="4.57421875" style="0" customWidth="1"/>
    <col min="19" max="19" width="2.7109375" style="0" customWidth="1"/>
  </cols>
  <sheetData>
    <row r="1" spans="2:18" ht="65.25" customHeight="1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4" ht="12.75">
      <c r="B2" s="29" t="s">
        <v>0</v>
      </c>
      <c r="D2" s="15">
        <f ca="1">TODAY()+1000</f>
        <v>41131</v>
      </c>
    </row>
    <row r="4" spans="2:18" ht="12.75">
      <c r="B4" s="10"/>
      <c r="C4" s="8" t="s">
        <v>1</v>
      </c>
      <c r="D4" s="2" t="s">
        <v>2</v>
      </c>
      <c r="E4" s="3"/>
      <c r="F4" s="3"/>
      <c r="G4" s="4"/>
      <c r="H4" s="8" t="s">
        <v>3</v>
      </c>
      <c r="I4" s="8" t="s">
        <v>1</v>
      </c>
      <c r="J4" s="2" t="s">
        <v>4</v>
      </c>
      <c r="K4" s="3"/>
      <c r="L4" s="3"/>
      <c r="M4" s="4"/>
      <c r="N4" s="8" t="s">
        <v>3</v>
      </c>
      <c r="O4" s="2" t="s">
        <v>5</v>
      </c>
      <c r="P4" s="3"/>
      <c r="Q4" s="3"/>
      <c r="R4" s="4"/>
    </row>
    <row r="5" spans="2:18" ht="12.75">
      <c r="B5" s="11"/>
      <c r="C5" s="28" t="s">
        <v>6</v>
      </c>
      <c r="D5" s="5" t="s">
        <v>7</v>
      </c>
      <c r="E5" s="6" t="s">
        <v>8</v>
      </c>
      <c r="F5" s="6" t="s">
        <v>9</v>
      </c>
      <c r="G5" s="7" t="s">
        <v>10</v>
      </c>
      <c r="H5" s="28" t="s">
        <v>11</v>
      </c>
      <c r="I5" s="9" t="s">
        <v>12</v>
      </c>
      <c r="J5" s="5" t="s">
        <v>7</v>
      </c>
      <c r="K5" s="6" t="s">
        <v>8</v>
      </c>
      <c r="L5" s="6" t="s">
        <v>9</v>
      </c>
      <c r="M5" s="7" t="s">
        <v>10</v>
      </c>
      <c r="N5" s="9" t="s">
        <v>12</v>
      </c>
      <c r="O5" s="5" t="s">
        <v>7</v>
      </c>
      <c r="P5" s="6" t="s">
        <v>8</v>
      </c>
      <c r="Q5" s="6" t="s">
        <v>9</v>
      </c>
      <c r="R5" s="7" t="s">
        <v>10</v>
      </c>
    </row>
    <row r="6" spans="2:18" ht="12.75">
      <c r="B6" s="32" t="s">
        <v>13</v>
      </c>
      <c r="C6" s="22">
        <f>D2</f>
        <v>41131</v>
      </c>
      <c r="D6" s="60">
        <f>_XLL.VOSETRIANGLE(E6,F6,G6)</f>
        <v>9.856735401866615</v>
      </c>
      <c r="E6" s="17">
        <v>7</v>
      </c>
      <c r="F6" s="17">
        <v>9</v>
      </c>
      <c r="G6" s="18">
        <v>12</v>
      </c>
      <c r="H6" s="25">
        <f>C6+7*D6</f>
        <v>41199.99714781307</v>
      </c>
      <c r="I6" s="31" t="s">
        <v>14</v>
      </c>
      <c r="J6" s="16"/>
      <c r="K6" s="17"/>
      <c r="L6" s="17"/>
      <c r="M6" s="18"/>
      <c r="N6" s="31" t="s">
        <v>15</v>
      </c>
      <c r="O6" s="1"/>
      <c r="P6" s="17"/>
      <c r="Q6" s="17"/>
      <c r="R6" s="18"/>
    </row>
    <row r="7" spans="2:18" ht="12.75">
      <c r="B7" s="33" t="s">
        <v>16</v>
      </c>
      <c r="C7" s="23">
        <f>H6</f>
        <v>41199.99714781307</v>
      </c>
      <c r="D7" s="61">
        <f>_XLL.VOSETRIANGLE(E7,F7,G7)</f>
        <v>8.710485512513733</v>
      </c>
      <c r="E7" s="20">
        <v>6</v>
      </c>
      <c r="F7" s="20">
        <v>7</v>
      </c>
      <c r="G7" s="21">
        <v>9</v>
      </c>
      <c r="H7" s="26">
        <f>C7+7*D7</f>
        <v>41260.97054640066</v>
      </c>
      <c r="I7" s="31" t="s">
        <v>17</v>
      </c>
      <c r="J7" s="19"/>
      <c r="K7" s="20"/>
      <c r="L7" s="20"/>
      <c r="M7" s="21"/>
      <c r="N7" s="31" t="s">
        <v>15</v>
      </c>
      <c r="O7" s="1"/>
      <c r="P7" s="20"/>
      <c r="Q7" s="20"/>
      <c r="R7" s="21"/>
    </row>
    <row r="8" spans="2:18" ht="12.75">
      <c r="B8" s="33" t="s">
        <v>18</v>
      </c>
      <c r="C8" s="23">
        <f>C7</f>
        <v>41199.99714781307</v>
      </c>
      <c r="D8" s="61">
        <f>_XLL.VOSETRIANGLE(E8,F8,G8)</f>
        <v>8.890091724966634</v>
      </c>
      <c r="E8" s="20">
        <v>8</v>
      </c>
      <c r="F8" s="20">
        <v>9</v>
      </c>
      <c r="G8" s="21">
        <v>13</v>
      </c>
      <c r="H8" s="26">
        <f>C8+7*D8</f>
        <v>41262.22778988784</v>
      </c>
      <c r="I8" s="31" t="s">
        <v>19</v>
      </c>
      <c r="J8" s="19"/>
      <c r="K8" s="20"/>
      <c r="L8" s="20"/>
      <c r="M8" s="21"/>
      <c r="N8" s="31" t="s">
        <v>15</v>
      </c>
      <c r="O8" s="1"/>
      <c r="P8" s="20"/>
      <c r="Q8" s="20"/>
      <c r="R8" s="21"/>
    </row>
    <row r="9" spans="2:18" ht="12.75">
      <c r="B9" s="33" t="s">
        <v>20</v>
      </c>
      <c r="C9" s="23">
        <f>C8+7*J9</f>
        <v>41227.99714781307</v>
      </c>
      <c r="D9" s="61">
        <f>_XLL.VOSETRIANGLE(E9,F9,G9)</f>
        <v>20.724567105868914</v>
      </c>
      <c r="E9" s="20">
        <v>15</v>
      </c>
      <c r="F9" s="20">
        <v>18</v>
      </c>
      <c r="G9" s="21">
        <v>21</v>
      </c>
      <c r="H9" s="26">
        <f>MAX(C9+7*D9,H8)</f>
        <v>41373.06911755415</v>
      </c>
      <c r="I9" s="31" t="s">
        <v>21</v>
      </c>
      <c r="J9" s="30">
        <f>AVERAGE(K9:M9)</f>
        <v>4</v>
      </c>
      <c r="K9" s="20">
        <v>2</v>
      </c>
      <c r="L9" s="20">
        <v>3</v>
      </c>
      <c r="M9" s="21">
        <v>7</v>
      </c>
      <c r="N9" s="31" t="s">
        <v>22</v>
      </c>
      <c r="O9" s="1"/>
      <c r="P9" s="20"/>
      <c r="Q9" s="20"/>
      <c r="R9" s="21"/>
    </row>
    <row r="10" spans="2:18" ht="12.75">
      <c r="B10" s="34" t="s">
        <v>23</v>
      </c>
      <c r="C10" s="24">
        <f>C7</f>
        <v>41199.99714781307</v>
      </c>
      <c r="D10" s="62">
        <f>_XLL.VOSETRIANGLE(E10,F10,G10)</f>
        <v>13.798689266790692</v>
      </c>
      <c r="E10" s="6">
        <v>12</v>
      </c>
      <c r="F10" s="6">
        <v>13</v>
      </c>
      <c r="G10" s="7">
        <v>17</v>
      </c>
      <c r="H10" s="27">
        <f>_XLL.VOSEOUTPUT("Finish date")+MAX(C10+D10*7,H9-O10*7)</f>
        <v>41317.06911755415</v>
      </c>
      <c r="I10" s="28" t="s">
        <v>19</v>
      </c>
      <c r="J10" s="5"/>
      <c r="K10" s="6"/>
      <c r="L10" s="6"/>
      <c r="M10" s="7"/>
      <c r="N10" s="28" t="s">
        <v>24</v>
      </c>
      <c r="O10" s="35">
        <f>AVERAGE(P10:R10)</f>
        <v>8</v>
      </c>
      <c r="P10" s="6">
        <v>7</v>
      </c>
      <c r="Q10" s="6">
        <v>8</v>
      </c>
      <c r="R10" s="7">
        <v>9</v>
      </c>
    </row>
    <row r="11" spans="2:18" ht="13.5" thickBot="1">
      <c r="B11" s="39"/>
      <c r="C11" s="40"/>
      <c r="D11" s="41"/>
      <c r="E11" s="20"/>
      <c r="F11" s="20"/>
      <c r="G11" s="20"/>
      <c r="H11" s="40"/>
      <c r="I11" s="42"/>
      <c r="J11" s="20"/>
      <c r="K11" s="20"/>
      <c r="L11" s="20"/>
      <c r="M11" s="20"/>
      <c r="N11" s="42"/>
      <c r="O11" s="41"/>
      <c r="P11" s="20"/>
      <c r="Q11" s="20"/>
      <c r="R11" s="20"/>
    </row>
    <row r="12" ht="13.5" thickBot="1">
      <c r="I12" s="46" t="s">
        <v>13</v>
      </c>
    </row>
    <row r="13" spans="2:6" ht="12.75">
      <c r="B13" s="47" t="s">
        <v>25</v>
      </c>
      <c r="C13" s="48"/>
      <c r="D13" s="48"/>
      <c r="E13" s="48"/>
      <c r="F13" s="49"/>
    </row>
    <row r="14" spans="2:6" ht="13.5" thickBot="1">
      <c r="B14" s="58" t="s">
        <v>7</v>
      </c>
      <c r="C14" s="59" t="s">
        <v>45</v>
      </c>
      <c r="D14" s="50"/>
      <c r="E14" s="51"/>
      <c r="F14" s="52"/>
    </row>
    <row r="15" spans="2:11" ht="13.5" thickBot="1">
      <c r="B15" s="53" t="s">
        <v>26</v>
      </c>
      <c r="C15" s="38" t="s">
        <v>27</v>
      </c>
      <c r="D15" s="12"/>
      <c r="E15" s="12"/>
      <c r="F15" s="54"/>
      <c r="J15" s="43" t="s">
        <v>16</v>
      </c>
      <c r="K15" s="45"/>
    </row>
    <row r="16" spans="2:6" ht="12.75">
      <c r="B16" s="53" t="s">
        <v>28</v>
      </c>
      <c r="C16" s="38" t="s">
        <v>29</v>
      </c>
      <c r="D16" s="12"/>
      <c r="E16" s="12"/>
      <c r="F16" s="54"/>
    </row>
    <row r="17" spans="2:6" ht="13.5" thickBot="1">
      <c r="B17" s="53" t="s">
        <v>30</v>
      </c>
      <c r="C17" s="38" t="s">
        <v>31</v>
      </c>
      <c r="D17" s="12"/>
      <c r="E17" s="12"/>
      <c r="F17" s="54"/>
    </row>
    <row r="18" spans="2:12" ht="13.5" thickBot="1">
      <c r="B18" s="53" t="s">
        <v>32</v>
      </c>
      <c r="C18" s="38" t="s">
        <v>33</v>
      </c>
      <c r="D18" s="12"/>
      <c r="E18" s="12"/>
      <c r="F18" s="54"/>
      <c r="J18" s="43" t="s">
        <v>18</v>
      </c>
      <c r="K18" s="44"/>
      <c r="L18" s="45"/>
    </row>
    <row r="19" spans="2:10" ht="12.75">
      <c r="B19" s="53" t="s">
        <v>34</v>
      </c>
      <c r="C19" s="38" t="s">
        <v>31</v>
      </c>
      <c r="D19" s="12"/>
      <c r="E19" s="12"/>
      <c r="F19" s="54"/>
      <c r="J19" s="13"/>
    </row>
    <row r="20" spans="2:6" ht="13.5" thickBot="1">
      <c r="B20" s="53" t="s">
        <v>35</v>
      </c>
      <c r="C20" s="38" t="s">
        <v>36</v>
      </c>
      <c r="D20" s="12"/>
      <c r="E20" s="12"/>
      <c r="F20" s="54"/>
    </row>
    <row r="21" spans="2:14" ht="13.5" thickBot="1">
      <c r="B21" s="53" t="s">
        <v>37</v>
      </c>
      <c r="C21" s="38" t="s">
        <v>38</v>
      </c>
      <c r="D21" s="12"/>
      <c r="E21" s="12"/>
      <c r="F21" s="54"/>
      <c r="K21" s="43" t="s">
        <v>20</v>
      </c>
      <c r="L21" s="44"/>
      <c r="M21" s="44"/>
      <c r="N21" s="45"/>
    </row>
    <row r="22" spans="2:14" ht="12.75">
      <c r="B22" s="53" t="s">
        <v>39</v>
      </c>
      <c r="C22" s="38" t="s">
        <v>40</v>
      </c>
      <c r="D22" s="12"/>
      <c r="E22" s="12"/>
      <c r="F22" s="54"/>
      <c r="N22" s="14"/>
    </row>
    <row r="23" spans="2:6" ht="13.5" thickBot="1">
      <c r="B23" s="53" t="s">
        <v>41</v>
      </c>
      <c r="C23" s="38" t="s">
        <v>42</v>
      </c>
      <c r="D23" s="12"/>
      <c r="E23" s="12"/>
      <c r="F23" s="54"/>
    </row>
    <row r="24" spans="2:13" ht="13.5" thickBot="1">
      <c r="B24" s="55" t="s">
        <v>43</v>
      </c>
      <c r="C24" s="56" t="s">
        <v>44</v>
      </c>
      <c r="D24" s="57"/>
      <c r="E24" s="57"/>
      <c r="F24" s="14"/>
      <c r="J24" s="43" t="s">
        <v>23</v>
      </c>
      <c r="K24" s="44"/>
      <c r="L24" s="44"/>
      <c r="M24" s="45"/>
    </row>
    <row r="26" ht="12.75" customHeight="1"/>
  </sheetData>
  <sheetProtection/>
  <printOptions headings="1" horizontalCentered="1" verticalCentered="1"/>
  <pageMargins left="0.75" right="0.75" top="1" bottom="1" header="0.5" footer="0.5"/>
  <pageSetup fitToHeight="1" fitToWidth="1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cp:lastPrinted>1999-07-27T17:51:06Z</cp:lastPrinted>
  <dcterms:created xsi:type="dcterms:W3CDTF">2008-03-06T10:16:09Z</dcterms:created>
  <dcterms:modified xsi:type="dcterms:W3CDTF">2009-11-14T09:59:15Z</dcterms:modified>
  <cp:category/>
  <cp:version/>
  <cp:contentType/>
  <cp:contentStatus/>
</cp:coreProperties>
</file>