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60" windowHeight="8580" activeTab="0"/>
  </bookViews>
  <sheets>
    <sheet name="Floods" sheetId="1" r:id="rId1"/>
  </sheets>
  <definedNames>
    <definedName name="Calamity_factor">'Floods'!#REF!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_mu">'Floods'!$C$14</definedName>
    <definedName name="s_shift">'Floods'!$E$14</definedName>
    <definedName name="s_sigma">'Floods'!$D$14</definedName>
    <definedName name="sea_level">'Floods'!$C$23</definedName>
    <definedName name="w_mu">'Floods'!$C$15</definedName>
    <definedName name="w_shift">'Floods'!$E$15</definedName>
    <definedName name="w_sigma">'Floods'!$D$15</definedName>
    <definedName name="wave_height">'Floods'!$C$24</definedName>
  </definedNames>
  <calcPr fullCalcOnLoad="1"/>
</workbook>
</file>

<file path=xl/comments1.xml><?xml version="1.0" encoding="utf-8"?>
<comments xmlns="http://schemas.openxmlformats.org/spreadsheetml/2006/main">
  <authors>
    <author>Michael Van Hauwermeiren</author>
  </authors>
  <commentList>
    <comment ref="C30" authorId="0">
      <text>
        <r>
          <rPr>
            <b/>
            <sz val="8"/>
            <rFont val="Tahoma"/>
            <family val="2"/>
          </rPr>
          <t>#VALUE will disappear once you entered the formula in cell C28 to calculate them mean of cell C27</t>
        </r>
      </text>
    </comment>
  </commentList>
</comments>
</file>

<file path=xl/sharedStrings.xml><?xml version="1.0" encoding="utf-8"?>
<sst xmlns="http://schemas.openxmlformats.org/spreadsheetml/2006/main" count="19" uniqueCount="19">
  <si>
    <t>Mu</t>
  </si>
  <si>
    <t>Sigma</t>
  </si>
  <si>
    <t>Shift</t>
  </si>
  <si>
    <t>Sea level during a storm (m.):</t>
  </si>
  <si>
    <t>Number of years</t>
  </si>
  <si>
    <t>Landspace of interest</t>
  </si>
  <si>
    <t>Flooded landspace</t>
  </si>
  <si>
    <t>Area flooded?</t>
  </si>
  <si>
    <t>Sea level</t>
  </si>
  <si>
    <t>Wave height</t>
  </si>
  <si>
    <t>Wave height during a storm (m.):</t>
  </si>
  <si>
    <t>Truncation (wave height)</t>
  </si>
  <si>
    <t>Floods</t>
  </si>
  <si>
    <t>Catastrophe factor</t>
  </si>
  <si>
    <t>Expected number of storms per year</t>
  </si>
  <si>
    <t>P(storm causes required flood level:</t>
  </si>
  <si>
    <t>Required probability for single storm</t>
  </si>
  <si>
    <t>with truncation probability</t>
  </si>
  <si>
    <r>
      <t>Problem:</t>
    </r>
    <r>
      <rPr>
        <sz val="10"/>
        <rFont val="Times New Roman"/>
        <family val="1"/>
      </rPr>
      <t xml:space="preserve"> A vast larea of land in country A is below the average sea level. Dikes are built along the sea coast in order to protect the country from floods. Extreme wave-height and still water level are two very important factors for causing flooding along the sea coast. The scientists concerned with the safety of the land-space found out that a catastrophe can occur if the wave-height and still water level (both measured in metres) satisfy the following relation: 
    </t>
    </r>
    <r>
      <rPr>
        <i/>
        <sz val="10"/>
        <rFont val="Times New Roman"/>
        <family val="1"/>
      </rPr>
      <t>Catastrophe factor = 0.4 * wave-height [m.] + sea level [m.] &gt; 6.2</t>
    </r>
    <r>
      <rPr>
        <sz val="10"/>
        <rFont val="Times New Roman"/>
        <family val="1"/>
      </rPr>
      <t xml:space="preserve">. 
Taking into account the country’s geography, the area of flooded land-space can be calculated using the following formula: 
    </t>
    </r>
    <r>
      <rPr>
        <i/>
        <sz val="10"/>
        <rFont val="Times New Roman"/>
        <family val="1"/>
      </rPr>
      <t xml:space="preserve">LogNormal(1.38*Catastrophe factor^2, 3.52*Catastrophe factor^(1/4))  [100 sq. km.].
</t>
    </r>
    <r>
      <rPr>
        <sz val="10"/>
        <rFont val="Times New Roman"/>
        <family val="1"/>
      </rPr>
      <t>Giving that storms occur at a Poisson expected rate of 25 per year, what is the probability that within 5 years there will be a flood that will cover more that 7,000 sq. km?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</si>
</sst>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sq.km.&quot;"/>
    <numFmt numFmtId="173" formatCode="#,##0.00&quot; m.&quot;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%"/>
    <numFmt numFmtId="182" formatCode="0.000%"/>
    <numFmt numFmtId="183" formatCode="0.0"/>
    <numFmt numFmtId="184" formatCode="0.0000%"/>
    <numFmt numFmtId="185" formatCode="0.00000%"/>
    <numFmt numFmtId="186" formatCode="0.00000000"/>
    <numFmt numFmtId="187" formatCode="0.0000000"/>
    <numFmt numFmtId="188" formatCode="0.000000"/>
    <numFmt numFmtId="189" formatCode="0.00000"/>
  </numFmts>
  <fonts count="47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3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173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172" fontId="0" fillId="0" borderId="1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/>
    </xf>
    <xf numFmtId="182" fontId="9" fillId="0" borderId="26" xfId="57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9" fontId="0" fillId="0" borderId="15" xfId="0" applyNumberForma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85" fontId="0" fillId="0" borderId="29" xfId="57" applyNumberFormat="1" applyFont="1" applyBorder="1" applyAlignment="1">
      <alignment horizontal="center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133350</xdr:rowOff>
    </xdr:from>
    <xdr:to>
      <xdr:col>5</xdr:col>
      <xdr:colOff>990600</xdr:colOff>
      <xdr:row>20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143375" y="3371850"/>
          <a:ext cx="1790700" cy="552450"/>
        </a:xfrm>
        <a:prstGeom prst="borderCallout1">
          <a:avLst>
            <a:gd name="adj1" fmla="val -113828"/>
            <a:gd name="adj2" fmla="val -56898"/>
            <a:gd name="adj3" fmla="val -54254"/>
            <a:gd name="adj4" fmla="val -29310"/>
          </a:avLst>
        </a:prstGeom>
        <a:solidFill>
          <a:srgbClr val="FFFF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truncate the wave height distribution to simulate the scenarios of interest</a:t>
          </a:r>
        </a:p>
      </xdr:txBody>
    </xdr:sp>
    <xdr:clientData/>
  </xdr:twoCellAnchor>
  <xdr:twoCellAnchor>
    <xdr:from>
      <xdr:col>2</xdr:col>
      <xdr:colOff>752475</xdr:colOff>
      <xdr:row>19</xdr:row>
      <xdr:rowOff>0</xdr:rowOff>
    </xdr:from>
    <xdr:to>
      <xdr:col>4</xdr:col>
      <xdr:colOff>95250</xdr:colOff>
      <xdr:row>23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3038475" y="3724275"/>
          <a:ext cx="1009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85725</xdr:rowOff>
    </xdr:from>
    <xdr:to>
      <xdr:col>2</xdr:col>
      <xdr:colOff>438150</xdr:colOff>
      <xdr:row>2</xdr:row>
      <xdr:rowOff>0</xdr:rowOff>
    </xdr:to>
    <xdr:pic>
      <xdr:nvPicPr>
        <xdr:cNvPr id="3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3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.7109375" style="0" customWidth="1"/>
    <col min="2" max="2" width="31.57421875" style="0" customWidth="1"/>
    <col min="3" max="3" width="12.57421875" style="0" bestFit="1" customWidth="1"/>
    <col min="4" max="4" width="12.421875" style="0" bestFit="1" customWidth="1"/>
    <col min="5" max="5" width="14.8515625" style="0" bestFit="1" customWidth="1"/>
    <col min="6" max="6" width="19.421875" style="0" bestFit="1" customWidth="1"/>
    <col min="7" max="7" width="17.8515625" style="0" bestFit="1" customWidth="1"/>
    <col min="9" max="9" width="19.00390625" style="0" bestFit="1" customWidth="1"/>
    <col min="10" max="10" width="12.00390625" style="0" bestFit="1" customWidth="1"/>
  </cols>
  <sheetData>
    <row r="1" s="22" customFormat="1" ht="12.75"/>
    <row r="2" s="22" customFormat="1" ht="58.5" customHeight="1">
      <c r="D2" s="23" t="s">
        <v>12</v>
      </c>
    </row>
    <row r="3" s="22" customFormat="1" ht="15.75">
      <c r="D3" s="24"/>
    </row>
    <row r="4" spans="2:9" s="22" customFormat="1" ht="12.75" customHeight="1">
      <c r="B4" s="36" t="s">
        <v>18</v>
      </c>
      <c r="C4" s="37"/>
      <c r="D4" s="37"/>
      <c r="E4" s="37"/>
      <c r="F4" s="37"/>
      <c r="G4" s="37"/>
      <c r="H4" s="37"/>
      <c r="I4" s="38"/>
    </row>
    <row r="5" spans="2:9" s="22" customFormat="1" ht="12.75" customHeight="1">
      <c r="B5" s="39"/>
      <c r="C5" s="40"/>
      <c r="D5" s="40"/>
      <c r="E5" s="40"/>
      <c r="F5" s="40"/>
      <c r="G5" s="40"/>
      <c r="H5" s="40"/>
      <c r="I5" s="41"/>
    </row>
    <row r="6" spans="2:9" s="22" customFormat="1" ht="12.75" customHeight="1">
      <c r="B6" s="39"/>
      <c r="C6" s="40"/>
      <c r="D6" s="40"/>
      <c r="E6" s="40"/>
      <c r="F6" s="40"/>
      <c r="G6" s="40"/>
      <c r="H6" s="40"/>
      <c r="I6" s="41"/>
    </row>
    <row r="7" spans="2:10" s="22" customFormat="1" ht="12.75" customHeight="1">
      <c r="B7" s="39"/>
      <c r="C7" s="40"/>
      <c r="D7" s="40"/>
      <c r="E7" s="40"/>
      <c r="F7" s="40"/>
      <c r="G7" s="40"/>
      <c r="H7" s="40"/>
      <c r="I7" s="41"/>
      <c r="J7" s="5"/>
    </row>
    <row r="8" spans="2:10" s="22" customFormat="1" ht="12.75" customHeight="1">
      <c r="B8" s="39"/>
      <c r="C8" s="40"/>
      <c r="D8" s="40"/>
      <c r="E8" s="40"/>
      <c r="F8" s="40"/>
      <c r="G8" s="40"/>
      <c r="H8" s="40"/>
      <c r="I8" s="41"/>
      <c r="J8" s="5"/>
    </row>
    <row r="9" spans="2:10" s="22" customFormat="1" ht="12.75" customHeight="1">
      <c r="B9" s="39"/>
      <c r="C9" s="40"/>
      <c r="D9" s="40"/>
      <c r="E9" s="40"/>
      <c r="F9" s="40"/>
      <c r="G9" s="40"/>
      <c r="H9" s="40"/>
      <c r="I9" s="41"/>
      <c r="J9" s="5"/>
    </row>
    <row r="10" spans="2:10" s="22" customFormat="1" ht="12.75" customHeight="1">
      <c r="B10" s="39"/>
      <c r="C10" s="40"/>
      <c r="D10" s="40"/>
      <c r="E10" s="40"/>
      <c r="F10" s="40"/>
      <c r="G10" s="40"/>
      <c r="H10" s="40"/>
      <c r="I10" s="41"/>
      <c r="J10" s="5"/>
    </row>
    <row r="11" spans="2:10" s="22" customFormat="1" ht="12.75" customHeight="1">
      <c r="B11" s="42"/>
      <c r="C11" s="43"/>
      <c r="D11" s="43"/>
      <c r="E11" s="43"/>
      <c r="F11" s="43"/>
      <c r="G11" s="43"/>
      <c r="H11" s="43"/>
      <c r="I11" s="44"/>
      <c r="J11" s="5"/>
    </row>
    <row r="12" spans="9:10" ht="13.5" thickBot="1">
      <c r="I12" s="22"/>
      <c r="J12" s="5"/>
    </row>
    <row r="13" spans="2:10" ht="12.75">
      <c r="B13" s="18"/>
      <c r="C13" s="1" t="s">
        <v>0</v>
      </c>
      <c r="D13" s="2" t="s">
        <v>1</v>
      </c>
      <c r="E13" s="3" t="s">
        <v>2</v>
      </c>
      <c r="I13" s="22"/>
      <c r="J13" s="5"/>
    </row>
    <row r="14" spans="2:10" ht="12.75">
      <c r="B14" s="11" t="s">
        <v>3</v>
      </c>
      <c r="C14" s="10">
        <v>0.2</v>
      </c>
      <c r="D14" s="12">
        <v>0.3</v>
      </c>
      <c r="E14" s="13"/>
      <c r="I14" s="22"/>
      <c r="J14" s="5"/>
    </row>
    <row r="15" spans="2:10" ht="13.5" thickBot="1">
      <c r="B15" s="14" t="s">
        <v>10</v>
      </c>
      <c r="C15" s="15">
        <v>0.5</v>
      </c>
      <c r="D15" s="16">
        <v>0.6</v>
      </c>
      <c r="E15" s="17">
        <v>0.5</v>
      </c>
      <c r="I15" s="22"/>
      <c r="J15" s="5"/>
    </row>
    <row r="16" spans="9:10" ht="13.5" thickBot="1">
      <c r="I16" s="22"/>
      <c r="J16" s="5"/>
    </row>
    <row r="17" spans="2:10" ht="12.75">
      <c r="B17" s="6" t="s">
        <v>11</v>
      </c>
      <c r="C17" s="19">
        <v>4</v>
      </c>
      <c r="I17" s="22"/>
      <c r="J17" s="5"/>
    </row>
    <row r="18" spans="2:10" ht="12.75">
      <c r="B18" s="7" t="s">
        <v>14</v>
      </c>
      <c r="C18" s="20">
        <v>25</v>
      </c>
      <c r="I18" s="22"/>
      <c r="J18" s="5"/>
    </row>
    <row r="19" spans="2:10" ht="12.75">
      <c r="B19" s="7" t="s">
        <v>4</v>
      </c>
      <c r="C19" s="20">
        <v>5</v>
      </c>
      <c r="I19" s="22"/>
      <c r="J19" s="5"/>
    </row>
    <row r="20" spans="2:10" ht="13.5" thickBot="1">
      <c r="B20" s="9" t="s">
        <v>5</v>
      </c>
      <c r="C20" s="21">
        <v>7000</v>
      </c>
      <c r="I20" s="22"/>
      <c r="J20" s="5"/>
    </row>
    <row r="21" spans="7:10" ht="13.5" thickBot="1">
      <c r="G21" s="25"/>
      <c r="I21" s="22"/>
      <c r="J21" s="5"/>
    </row>
    <row r="22" spans="2:10" ht="12.75">
      <c r="B22" s="45" t="s">
        <v>15</v>
      </c>
      <c r="C22" s="46"/>
      <c r="I22" s="22"/>
      <c r="J22" s="5"/>
    </row>
    <row r="23" spans="2:10" ht="12.75">
      <c r="B23" s="7" t="s">
        <v>8</v>
      </c>
      <c r="C23" s="34">
        <f>_XLL.VOSENORMAL(s_mu,s_sigma)</f>
        <v>0.27868689155076437</v>
      </c>
      <c r="I23" s="22"/>
      <c r="J23" s="5"/>
    </row>
    <row r="24" spans="2:10" ht="12.75">
      <c r="B24" s="7" t="s">
        <v>9</v>
      </c>
      <c r="C24" s="34">
        <f>_XLL.VOSELOGNORMAL(w_mu,w_sigma,,_XLL.VOSESHIFT(w_shift),_XLL.VOSEXBOUNDS($C$17,))</f>
        <v>5.154672262003241</v>
      </c>
      <c r="D24" s="32" t="s">
        <v>17</v>
      </c>
      <c r="E24" s="31"/>
      <c r="F24" s="35">
        <f>1-_XLL.VOSELOGNORMALPROB(C17-w_shift,w_mu,w_sigma,1)</f>
        <v>0.005661367828432851</v>
      </c>
      <c r="I24" s="22"/>
      <c r="J24" s="5"/>
    </row>
    <row r="25" spans="2:10" ht="12.75">
      <c r="B25" s="7" t="s">
        <v>13</v>
      </c>
      <c r="C25" s="33">
        <f>0.4*C24+C23</f>
        <v>2.340555796352061</v>
      </c>
      <c r="G25" s="26"/>
      <c r="I25" s="22"/>
      <c r="J25" s="5"/>
    </row>
    <row r="26" spans="2:10" ht="12.75">
      <c r="B26" s="7" t="s">
        <v>6</v>
      </c>
      <c r="C26" s="27">
        <f>IF(C25&gt;6.2,_XLL.VOSELOGNORMAL(C25^2*1.38,(C25^(1/4))*3.52)*100,0)</f>
        <v>0</v>
      </c>
      <c r="G26" s="26"/>
      <c r="I26" s="22"/>
      <c r="J26" s="5"/>
    </row>
    <row r="27" spans="2:10" ht="12.75">
      <c r="B27" s="7" t="s">
        <v>7</v>
      </c>
      <c r="C27" s="8">
        <f>IF(C26&gt;$C$20,1,0)</f>
        <v>0</v>
      </c>
      <c r="G27" s="26"/>
      <c r="I27" s="22"/>
      <c r="J27" s="5"/>
    </row>
    <row r="28" spans="2:10" ht="13.5" thickBot="1">
      <c r="B28" s="9" t="s">
        <v>16</v>
      </c>
      <c r="C28" s="28" t="str">
        <f>_XLL.VOSESIMMEAN(C27)</f>
        <v>No simulation results</v>
      </c>
      <c r="I28" s="22"/>
      <c r="J28" s="5"/>
    </row>
    <row r="29" spans="3:10" ht="13.5" thickBot="1">
      <c r="C29" s="4"/>
      <c r="I29" s="22"/>
      <c r="J29" s="5"/>
    </row>
    <row r="30" spans="2:3" ht="13.5" thickBot="1">
      <c r="B30" s="29" t="str">
        <f>CONCATENATE("P(at least one flood in ",C19," years)")</f>
        <v>P(at least one flood in 5 years)</v>
      </c>
      <c r="C30" s="30" t="e">
        <f>1-EXP(-C18*C28*F24*C19)</f>
        <v>#VALUE!</v>
      </c>
    </row>
    <row r="31" ht="12.75">
      <c r="C31" s="4"/>
    </row>
  </sheetData>
  <sheetProtection/>
  <mergeCells count="2">
    <mergeCell ref="B4:I11"/>
    <mergeCell ref="B22:C2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2005-04-02T12:35:32Z</dcterms:created>
  <dcterms:modified xsi:type="dcterms:W3CDTF">2009-11-14T09:58:32Z</dcterms:modified>
  <cp:category/>
  <cp:version/>
  <cp:contentType/>
  <cp:contentStatus/>
</cp:coreProperties>
</file>