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Finally retired" sheetId="1" r:id="rId1"/>
  </sheets>
  <definedNames>
    <definedName name="Age">'Finally retired'!$C$9</definedName>
    <definedName name="Retire">'Finally retired'!$C$15</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<sst xmlns="http://schemas.openxmlformats.org/spreadsheetml/2006/main" count="22" uniqueCount="21">
  <si>
    <t>Annual salary</t>
  </si>
  <si>
    <t>Annual increase</t>
  </si>
  <si>
    <t>m</t>
  </si>
  <si>
    <t>s</t>
  </si>
  <si>
    <t>Contribution percentage</t>
  </si>
  <si>
    <t>Pension's fund return</t>
  </si>
  <si>
    <t>min</t>
  </si>
  <si>
    <t>ml</t>
  </si>
  <si>
    <t>max</t>
  </si>
  <si>
    <t>Retirement age if changed, years</t>
  </si>
  <si>
    <t>Probability of the change</t>
  </si>
  <si>
    <t>Contribution</t>
  </si>
  <si>
    <t>Total worth</t>
  </si>
  <si>
    <t>Pension fund's return per year</t>
  </si>
  <si>
    <t>Contribution (accrued)</t>
  </si>
  <si>
    <t>Year</t>
  </si>
  <si>
    <t>Your age, years</t>
  </si>
  <si>
    <t>Retirement age in UK years</t>
  </si>
  <si>
    <t>Finally retired</t>
  </si>
  <si>
    <r>
      <t>Problem:</t>
    </r>
    <r>
      <rPr>
        <sz val="10"/>
        <rFont val="Times New Roman"/>
        <family val="1"/>
      </rPr>
      <t xml:space="preserve"> You are trying to calculate the total worth of your retirement fund upon your retirement. You are 32 years old now and the retirement age in your country is 60, but there is a 75% chance that it will be changed to 65 years. You contribute 5% of your salary to the retirement fund each year. Your annual salary this year is 20,000 €, and you expect it to rise with Lognormal(3%,1%) per year in real terms (above inflation). You estimate that the return on the pension fund will be minimum 3%, most likely 4% and maximum 7% (assuming a Pert distribution).</t>
    </r>
  </si>
  <si>
    <t>Retirement age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</si>
</sst>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quot;£&quot;* #,##0.0_-;\-&quot;£&quot;* #,##0.0_-;_-&quot;£&quot;* &quot;-&quot;??_-;_-@_-"/>
    <numFmt numFmtId="183" formatCode="_-&quot;£&quot;* #,##0_-;\-&quot;£&quot;* #,##0_-;_-&quot;£&quot;* &quot;-&quot;??_-;_-@_-"/>
    <numFmt numFmtId="184" formatCode="#,##0.00\ [$€-40C]"/>
    <numFmt numFmtId="185" formatCode="#,##0.0\ [$€-40C]"/>
    <numFmt numFmtId="186" formatCode="#,##0\ [$€-40C]"/>
    <numFmt numFmtId="187" formatCode="0.0%"/>
  </numFmts>
  <fonts count="45">
    <font>
      <sz val="10"/>
      <name val="Arial"/>
      <family val="0"/>
    </font>
    <font>
      <sz val="8"/>
      <name val="Arial"/>
      <family val="2"/>
    </font>
    <font>
      <sz val="10"/>
      <color indexed="9"/>
      <name val="Arial"/>
      <family val="2"/>
    </font>
    <font>
      <sz val="12"/>
      <name val="Times New Roman"/>
      <family val="1"/>
    </font>
    <font>
      <sz val="10"/>
      <name val="Times New Roman"/>
      <family val="1"/>
    </font>
    <font>
      <b/>
      <sz val="10"/>
      <name val="Times New Roman"/>
      <family val="1"/>
    </font>
    <font>
      <sz val="16"/>
      <name val="Arial"/>
      <family val="2"/>
    </font>
    <font>
      <sz val="10"/>
      <color indexed="12"/>
      <name val="Arial"/>
      <family val="2"/>
    </font>
    <font>
      <b/>
      <sz val="10"/>
      <name val="Arial"/>
      <family val="2"/>
    </font>
    <font>
      <b/>
      <sz val="10"/>
      <color indexed="10"/>
      <name val="Arial"/>
      <family val="2"/>
    </font>
    <font>
      <b/>
      <i/>
      <sz val="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hidden="1"/>
    </xf>
    <xf numFmtId="0" fontId="3" fillId="0" borderId="0" xfId="0" applyFont="1" applyAlignment="1">
      <alignment/>
    </xf>
    <xf numFmtId="0" fontId="6" fillId="0" borderId="0" xfId="0" applyFont="1" applyAlignment="1" applyProtection="1">
      <alignment/>
      <protection locked="0"/>
    </xf>
    <xf numFmtId="0" fontId="0" fillId="0" borderId="0" xfId="0" applyAlignment="1" applyProtection="1">
      <alignment horizontal="center"/>
      <protection locked="0"/>
    </xf>
    <xf numFmtId="0" fontId="0" fillId="0" borderId="10" xfId="0" applyBorder="1" applyAlignment="1" applyProtection="1">
      <alignment/>
      <protection locked="0"/>
    </xf>
    <xf numFmtId="0" fontId="7" fillId="0" borderId="11" xfId="0" applyFont="1" applyBorder="1" applyAlignment="1" applyProtection="1">
      <alignment/>
      <protection locked="0"/>
    </xf>
    <xf numFmtId="0" fontId="0" fillId="0" borderId="12" xfId="0" applyBorder="1" applyAlignment="1" applyProtection="1">
      <alignment/>
      <protection locked="0"/>
    </xf>
    <xf numFmtId="186" fontId="7" fillId="0" borderId="13" xfId="44" applyNumberFormat="1" applyFont="1" applyBorder="1" applyAlignment="1" applyProtection="1">
      <alignment/>
      <protection locked="0"/>
    </xf>
    <xf numFmtId="9" fontId="7" fillId="0" borderId="13" xfId="0" applyNumberFormat="1" applyFont="1" applyBorder="1" applyAlignment="1" applyProtection="1">
      <alignment/>
      <protection locked="0"/>
    </xf>
    <xf numFmtId="0" fontId="7" fillId="0" borderId="13" xfId="0" applyFont="1" applyBorder="1" applyAlignment="1" applyProtection="1">
      <alignment/>
      <protection locked="0"/>
    </xf>
    <xf numFmtId="0" fontId="0" fillId="0" borderId="14" xfId="0" applyBorder="1" applyAlignment="1" applyProtection="1">
      <alignment/>
      <protection locked="0"/>
    </xf>
    <xf numFmtId="9" fontId="7" fillId="0" borderId="15" xfId="0" applyNumberFormat="1" applyFont="1" applyBorder="1" applyAlignment="1" applyProtection="1">
      <alignment/>
      <protection locked="0"/>
    </xf>
    <xf numFmtId="9" fontId="7" fillId="0" borderId="16" xfId="0" applyNumberFormat="1" applyFont="1" applyBorder="1" applyAlignment="1" applyProtection="1">
      <alignment/>
      <protection locked="0"/>
    </xf>
    <xf numFmtId="0" fontId="0" fillId="0" borderId="12" xfId="0" applyBorder="1" applyAlignment="1" applyProtection="1">
      <alignment horizontal="center"/>
      <protection locked="0"/>
    </xf>
    <xf numFmtId="186" fontId="0" fillId="0" borderId="0" xfId="0" applyNumberFormat="1" applyBorder="1" applyAlignment="1" applyProtection="1">
      <alignment horizontal="center"/>
      <protection locked="0"/>
    </xf>
    <xf numFmtId="0" fontId="0" fillId="0" borderId="14" xfId="0" applyBorder="1" applyAlignment="1" applyProtection="1">
      <alignment horizontal="center"/>
      <protection locked="0"/>
    </xf>
    <xf numFmtId="186" fontId="0" fillId="0" borderId="17" xfId="0" applyNumberFormat="1" applyBorder="1" applyAlignment="1" applyProtection="1">
      <alignment horizontal="center"/>
      <protection locked="0"/>
    </xf>
    <xf numFmtId="186" fontId="0" fillId="0" borderId="18" xfId="0" applyNumberFormat="1" applyBorder="1" applyAlignment="1" applyProtection="1">
      <alignment horizontal="center"/>
      <protection locked="0"/>
    </xf>
    <xf numFmtId="186" fontId="0" fillId="0" borderId="19" xfId="0" applyNumberFormat="1" applyBorder="1" applyAlignment="1" applyProtection="1">
      <alignment horizontal="center"/>
      <protection locked="0"/>
    </xf>
    <xf numFmtId="10" fontId="0" fillId="0" borderId="18" xfId="57" applyNumberFormat="1" applyFont="1" applyBorder="1" applyAlignment="1" applyProtection="1">
      <alignment horizontal="center"/>
      <protection locked="0"/>
    </xf>
    <xf numFmtId="10" fontId="0" fillId="0" borderId="19" xfId="57" applyNumberFormat="1" applyFont="1" applyBorder="1" applyAlignment="1" applyProtection="1">
      <alignment horizont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186" fontId="0" fillId="0" borderId="22" xfId="0" applyNumberFormat="1" applyBorder="1" applyAlignment="1" applyProtection="1">
      <alignment horizontal="center"/>
      <protection locked="0"/>
    </xf>
    <xf numFmtId="0" fontId="8" fillId="33" borderId="20" xfId="0" applyFont="1" applyFill="1" applyBorder="1" applyAlignment="1" applyProtection="1">
      <alignment horizontal="center"/>
      <protection locked="0"/>
    </xf>
    <xf numFmtId="0" fontId="8" fillId="33" borderId="16" xfId="0"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8" fillId="33" borderId="21" xfId="0" applyFont="1" applyFill="1" applyBorder="1" applyAlignment="1" applyProtection="1">
      <alignment horizontal="center"/>
      <protection locked="0"/>
    </xf>
    <xf numFmtId="186" fontId="9" fillId="0" borderId="21" xfId="0" applyNumberFormat="1" applyFont="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5" fillId="34" borderId="24"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0" fillId="0" borderId="16" xfId="0" applyBorder="1" applyAlignment="1" applyProtection="1">
      <alignment horizontal="left"/>
      <protection locked="0"/>
    </xf>
    <xf numFmtId="0" fontId="0" fillId="33" borderId="16" xfId="0"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85725</xdr:rowOff>
    </xdr:from>
    <xdr:to>
      <xdr:col>2</xdr:col>
      <xdr:colOff>781050</xdr:colOff>
      <xdr:row>2</xdr:row>
      <xdr:rowOff>57150</xdr:rowOff>
    </xdr:to>
    <xdr:pic>
      <xdr:nvPicPr>
        <xdr:cNvPr id="1" name="Picture 4" descr="vose software logo.bmp"/>
        <xdr:cNvPicPr preferRelativeResize="1">
          <a:picLocks noChangeAspect="1"/>
        </xdr:cNvPicPr>
      </xdr:nvPicPr>
      <xdr:blipFill>
        <a:blip r:embed="rId1"/>
        <a:stretch>
          <a:fillRect/>
        </a:stretch>
      </xdr:blipFill>
      <xdr:spPr>
        <a:xfrm>
          <a:off x="476250" y="85725"/>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K79"/>
  <sheetViews>
    <sheetView tabSelected="1" zoomScalePageLayoutView="0" workbookViewId="0" topLeftCell="A1">
      <selection activeCell="A1" sqref="A1"/>
    </sheetView>
  </sheetViews>
  <sheetFormatPr defaultColWidth="9.140625" defaultRowHeight="12.75"/>
  <cols>
    <col min="1" max="1" width="3.00390625" style="1" bestFit="1" customWidth="1"/>
    <col min="2" max="2" width="28.8515625" style="1" bestFit="1" customWidth="1"/>
    <col min="3" max="3" width="13.57421875" style="1" bestFit="1" customWidth="1"/>
    <col min="4" max="4" width="11.57421875" style="1" customWidth="1"/>
    <col min="5" max="5" width="20.421875" style="1" bestFit="1" customWidth="1"/>
    <col min="6" max="6" width="21.57421875" style="1" bestFit="1" customWidth="1"/>
    <col min="7" max="7" width="5.8515625" style="1" bestFit="1" customWidth="1"/>
    <col min="8" max="8" width="7.7109375" style="1" bestFit="1" customWidth="1"/>
    <col min="9" max="9" width="8.00390625" style="1" bestFit="1" customWidth="1"/>
    <col min="10" max="10" width="11.8515625" style="1" bestFit="1" customWidth="1"/>
    <col min="11" max="11" width="10.140625" style="1" bestFit="1" customWidth="1"/>
    <col min="12" max="16384" width="9.140625" style="1" customWidth="1"/>
  </cols>
  <sheetData>
    <row r="1" ht="12.75"/>
    <row r="2" ht="54" customHeight="1">
      <c r="D2" s="4" t="s">
        <v>18</v>
      </c>
    </row>
    <row r="3" ht="17.25" customHeight="1" thickBot="1">
      <c r="E3" s="3"/>
    </row>
    <row r="4" spans="2:10" ht="12.75" customHeight="1">
      <c r="B4" s="32" t="s">
        <v>19</v>
      </c>
      <c r="C4" s="33"/>
      <c r="D4" s="33"/>
      <c r="E4" s="33"/>
      <c r="F4" s="33"/>
      <c r="G4" s="33"/>
      <c r="H4" s="33"/>
      <c r="I4" s="33"/>
      <c r="J4" s="34"/>
    </row>
    <row r="5" spans="2:10" ht="12.75" customHeight="1">
      <c r="B5" s="35"/>
      <c r="C5" s="36"/>
      <c r="D5" s="36"/>
      <c r="E5" s="36"/>
      <c r="F5" s="36"/>
      <c r="G5" s="36"/>
      <c r="H5" s="36"/>
      <c r="I5" s="36"/>
      <c r="J5" s="37"/>
    </row>
    <row r="6" spans="2:10" ht="17.25" customHeight="1">
      <c r="B6" s="35"/>
      <c r="C6" s="36"/>
      <c r="D6" s="36"/>
      <c r="E6" s="36"/>
      <c r="F6" s="36"/>
      <c r="G6" s="36"/>
      <c r="H6" s="36"/>
      <c r="I6" s="36"/>
      <c r="J6" s="37"/>
    </row>
    <row r="7" spans="2:10" ht="12.75" customHeight="1" thickBot="1">
      <c r="B7" s="38"/>
      <c r="C7" s="39"/>
      <c r="D7" s="39"/>
      <c r="E7" s="39"/>
      <c r="F7" s="39"/>
      <c r="G7" s="39"/>
      <c r="H7" s="39"/>
      <c r="I7" s="39"/>
      <c r="J7" s="40"/>
    </row>
    <row r="8" ht="12.75">
      <c r="A8" s="2"/>
    </row>
    <row r="9" spans="2:8" ht="12.75">
      <c r="B9" s="6" t="s">
        <v>16</v>
      </c>
      <c r="C9" s="7">
        <v>32</v>
      </c>
      <c r="E9" s="42"/>
      <c r="F9" s="42"/>
      <c r="G9" s="31" t="s">
        <v>2</v>
      </c>
      <c r="H9" s="31" t="s">
        <v>3</v>
      </c>
    </row>
    <row r="10" spans="2:8" ht="12.75">
      <c r="B10" s="8" t="s">
        <v>0</v>
      </c>
      <c r="C10" s="9">
        <v>20000</v>
      </c>
      <c r="E10" s="41" t="s">
        <v>1</v>
      </c>
      <c r="F10" s="41"/>
      <c r="G10" s="14">
        <v>0.03</v>
      </c>
      <c r="H10" s="14">
        <v>0.01</v>
      </c>
    </row>
    <row r="11" spans="2:3" ht="12.75">
      <c r="B11" s="8" t="s">
        <v>4</v>
      </c>
      <c r="C11" s="10">
        <v>0.05</v>
      </c>
    </row>
    <row r="12" spans="2:9" ht="12.75">
      <c r="B12" s="8" t="s">
        <v>17</v>
      </c>
      <c r="C12" s="11">
        <v>60</v>
      </c>
      <c r="E12" s="42"/>
      <c r="F12" s="42"/>
      <c r="G12" s="27" t="s">
        <v>6</v>
      </c>
      <c r="H12" s="27" t="s">
        <v>7</v>
      </c>
      <c r="I12" s="27" t="s">
        <v>8</v>
      </c>
    </row>
    <row r="13" spans="2:9" ht="12.75">
      <c r="B13" s="8" t="s">
        <v>9</v>
      </c>
      <c r="C13" s="11">
        <v>65</v>
      </c>
      <c r="E13" s="41" t="s">
        <v>13</v>
      </c>
      <c r="F13" s="41"/>
      <c r="G13" s="14">
        <v>0.03</v>
      </c>
      <c r="H13" s="14">
        <v>0.04</v>
      </c>
      <c r="I13" s="14">
        <v>0.07</v>
      </c>
    </row>
    <row r="14" spans="2:3" ht="12.75">
      <c r="B14" s="12" t="s">
        <v>10</v>
      </c>
      <c r="C14" s="13">
        <v>0.75</v>
      </c>
    </row>
    <row r="15" spans="2:3" ht="12.75">
      <c r="B15" s="23" t="s">
        <v>20</v>
      </c>
      <c r="C15" s="24">
        <f>_XLL.VOSEBINOMIAL(1,C14)*(C13-C12)+C12</f>
        <v>65</v>
      </c>
    </row>
    <row r="16" spans="5:6" ht="12.75">
      <c r="E16" s="23" t="s">
        <v>12</v>
      </c>
      <c r="F16" s="30">
        <f>_XLL.VOSEOUTPUT('Finally retired'!E16)+MAX(F19:F71)</f>
        <v>122974.3181940893</v>
      </c>
    </row>
    <row r="18" spans="2:11" ht="12.75">
      <c r="B18" s="26" t="s">
        <v>15</v>
      </c>
      <c r="C18" s="27" t="s">
        <v>0</v>
      </c>
      <c r="D18" s="28" t="s">
        <v>11</v>
      </c>
      <c r="E18" s="27" t="s">
        <v>5</v>
      </c>
      <c r="F18" s="29" t="s">
        <v>14</v>
      </c>
      <c r="G18" s="5"/>
      <c r="H18" s="5"/>
      <c r="I18" s="5"/>
      <c r="J18" s="5"/>
      <c r="K18" s="5"/>
    </row>
    <row r="19" spans="2:11" ht="12.75">
      <c r="B19" s="15">
        <v>1</v>
      </c>
      <c r="C19" s="19">
        <f>C10</f>
        <v>20000</v>
      </c>
      <c r="D19" s="16">
        <f>C19*$C$11</f>
        <v>1000</v>
      </c>
      <c r="E19" s="21">
        <f>IF(B19&gt;0,_XLL.VOSEPERT($G$13,$H$13,$I$13),0)</f>
        <v>0.040282079234633866</v>
      </c>
      <c r="F19" s="25">
        <f>D19*(1+E19)</f>
        <v>1040.2820792346338</v>
      </c>
      <c r="G19" s="5"/>
      <c r="H19" s="5"/>
      <c r="I19" s="5"/>
      <c r="J19" s="5"/>
      <c r="K19" s="5"/>
    </row>
    <row r="20" spans="2:11" ht="12.75">
      <c r="B20" s="15">
        <f aca="true" t="shared" si="0" ref="B20:B51">IF(OR(B19=0,B19=Retire-Age),0,B19+1)</f>
        <v>2</v>
      </c>
      <c r="C20" s="19">
        <f>IF(B20&gt;0,C19+_XLL.VOSELOGNORMAL($G$10*C19,$H$10*C19),0)</f>
        <v>20718.906232416066</v>
      </c>
      <c r="D20" s="16">
        <f aca="true" t="shared" si="1" ref="D20:D71">C20*$C$11</f>
        <v>1035.9453116208033</v>
      </c>
      <c r="E20" s="21">
        <f>IF(B20&gt;0,_XLL.VOSEPERT($G$13,$H$13,$I$13),0)</f>
        <v>0.035085952436732</v>
      </c>
      <c r="F20" s="19">
        <f>IF(B20&gt;0,(F19+D20)*(1+E20),0)</f>
        <v>2149.073806338831</v>
      </c>
      <c r="G20" s="5"/>
      <c r="H20" s="5"/>
      <c r="I20" s="5"/>
      <c r="J20" s="5"/>
      <c r="K20" s="5"/>
    </row>
    <row r="21" spans="2:11" ht="12.75">
      <c r="B21" s="15">
        <f t="shared" si="0"/>
        <v>3</v>
      </c>
      <c r="C21" s="19">
        <f>IF(B21&gt;0,C20+_XLL.VOSELOGNORMAL($G$10*C20,$H$10*C20),0)</f>
        <v>21434.142348533944</v>
      </c>
      <c r="D21" s="16">
        <f t="shared" si="1"/>
        <v>1071.7071174266973</v>
      </c>
      <c r="E21" s="21">
        <f>IF(B21&gt;0,_XLL.VOSEPERT($G$13,$H$13,$I$13),0)</f>
        <v>0.045798651518201144</v>
      </c>
      <c r="F21" s="19">
        <f aca="true" t="shared" si="2" ref="F21:F71">IF(B21&gt;0,(F20+D21)*(1+E21),0)</f>
        <v>3368.288346909536</v>
      </c>
      <c r="G21" s="5"/>
      <c r="H21" s="5"/>
      <c r="I21" s="5"/>
      <c r="J21" s="5"/>
      <c r="K21" s="5"/>
    </row>
    <row r="22" spans="2:11" ht="12.75">
      <c r="B22" s="15">
        <f t="shared" si="0"/>
        <v>4</v>
      </c>
      <c r="C22" s="19">
        <f>IF(B22&gt;0,C21+_XLL.VOSELOGNORMAL($G$10*C21,$H$10*C21),0)</f>
        <v>22256.56153135093</v>
      </c>
      <c r="D22" s="16">
        <f t="shared" si="1"/>
        <v>1112.8280765675465</v>
      </c>
      <c r="E22" s="21">
        <f>IF(B22&gt;0,_XLL.VOSEPERT($G$13,$H$13,$I$13),0)</f>
        <v>0.040998215608850426</v>
      </c>
      <c r="F22" s="19">
        <f t="shared" si="2"/>
        <v>4664.834200775156</v>
      </c>
      <c r="G22" s="5"/>
      <c r="H22" s="5"/>
      <c r="I22" s="5"/>
      <c r="J22" s="5"/>
      <c r="K22" s="5"/>
    </row>
    <row r="23" spans="2:11" ht="12.75">
      <c r="B23" s="15">
        <f t="shared" si="0"/>
        <v>5</v>
      </c>
      <c r="C23" s="19">
        <f>IF(B23&gt;0,C22+_XLL.VOSELOGNORMAL($G$10*C22,$H$10*C22),0)</f>
        <v>23079.74285219542</v>
      </c>
      <c r="D23" s="16">
        <f t="shared" si="1"/>
        <v>1153.9871426097711</v>
      </c>
      <c r="E23" s="21">
        <f>IF(B23&gt;0,_XLL.VOSEPERT($G$13,$H$13,$I$13),0)</f>
        <v>0.03891753086369448</v>
      </c>
      <c r="F23" s="19">
        <f t="shared" si="2"/>
        <v>6045.275502606433</v>
      </c>
      <c r="G23" s="5"/>
      <c r="H23" s="5"/>
      <c r="I23" s="5"/>
      <c r="J23" s="5"/>
      <c r="K23" s="5"/>
    </row>
    <row r="24" spans="2:11" ht="12.75">
      <c r="B24" s="15">
        <f t="shared" si="0"/>
        <v>6</v>
      </c>
      <c r="C24" s="19">
        <f>IF(B24&gt;0,C23+_XLL.VOSELOGNORMAL($G$10*C23,$H$10*C23),0)</f>
        <v>23821.478554511257</v>
      </c>
      <c r="D24" s="16">
        <f t="shared" si="1"/>
        <v>1191.073927725563</v>
      </c>
      <c r="E24" s="21">
        <f>IF(B24&gt;0,_XLL.VOSEPERT($G$13,$H$13,$I$13),0)</f>
        <v>0.03482841169480129</v>
      </c>
      <c r="F24" s="19">
        <f t="shared" si="2"/>
        <v>7488.3799874590395</v>
      </c>
      <c r="G24" s="5"/>
      <c r="H24" s="5"/>
      <c r="I24" s="5"/>
      <c r="J24" s="5"/>
      <c r="K24" s="5"/>
    </row>
    <row r="25" spans="2:11" ht="12.75">
      <c r="B25" s="15">
        <f t="shared" si="0"/>
        <v>7</v>
      </c>
      <c r="C25" s="19">
        <f>IF(B25&gt;0,C24+_XLL.VOSELOGNORMAL($G$10*C24,$H$10*C24),0)</f>
        <v>24400.035400889752</v>
      </c>
      <c r="D25" s="16">
        <f t="shared" si="1"/>
        <v>1220.0017700444876</v>
      </c>
      <c r="E25" s="21">
        <f>IF(B25&gt;0,_XLL.VOSEPERT($G$13,$H$13,$I$13),0)</f>
        <v>0.04247279376633142</v>
      </c>
      <c r="F25" s="19">
        <f t="shared" si="2"/>
        <v>9078.251059928456</v>
      </c>
      <c r="G25" s="5"/>
      <c r="H25" s="5"/>
      <c r="I25" s="5"/>
      <c r="J25" s="5"/>
      <c r="K25" s="5"/>
    </row>
    <row r="26" spans="2:11" ht="12.75">
      <c r="B26" s="15">
        <f t="shared" si="0"/>
        <v>8</v>
      </c>
      <c r="C26" s="19">
        <f>IF(B26&gt;0,C25+_XLL.VOSELOGNORMAL($G$10*C25,$H$10*C25),0)</f>
        <v>25455.656036041182</v>
      </c>
      <c r="D26" s="16">
        <f t="shared" si="1"/>
        <v>1272.782801802059</v>
      </c>
      <c r="E26" s="21">
        <f>IF(B26&gt;0,_XLL.VOSEPERT($G$13,$H$13,$I$13),0)</f>
        <v>0.03920860316149052</v>
      </c>
      <c r="F26" s="19">
        <f t="shared" si="2"/>
        <v>10756.883440726257</v>
      </c>
      <c r="G26" s="5"/>
      <c r="H26" s="5"/>
      <c r="I26" s="5"/>
      <c r="J26" s="5"/>
      <c r="K26" s="5"/>
    </row>
    <row r="27" spans="2:11" ht="12.75">
      <c r="B27" s="15">
        <f t="shared" si="0"/>
        <v>9</v>
      </c>
      <c r="C27" s="19">
        <f>IF(B27&gt;0,C26+_XLL.VOSELOGNORMAL($G$10*C26,$H$10*C26),0)</f>
        <v>26318.30946632252</v>
      </c>
      <c r="D27" s="16">
        <f t="shared" si="1"/>
        <v>1315.915473316126</v>
      </c>
      <c r="E27" s="21">
        <f>IF(B27&gt;0,_XLL.VOSEPERT($G$13,$H$13,$I$13),0)</f>
        <v>0.05019828697567991</v>
      </c>
      <c r="F27" s="19">
        <f t="shared" si="2"/>
        <v>12678.83273852916</v>
      </c>
      <c r="G27" s="5"/>
      <c r="H27" s="5"/>
      <c r="I27" s="5"/>
      <c r="J27" s="5"/>
      <c r="K27" s="5"/>
    </row>
    <row r="28" spans="2:11" ht="12.75">
      <c r="B28" s="15">
        <f t="shared" si="0"/>
        <v>10</v>
      </c>
      <c r="C28" s="19">
        <f>IF(B28&gt;0,C27+_XLL.VOSELOGNORMAL($G$10*C27,$H$10*C27),0)</f>
        <v>27488.520181086173</v>
      </c>
      <c r="D28" s="16">
        <f t="shared" si="1"/>
        <v>1374.4260090543087</v>
      </c>
      <c r="E28" s="21">
        <f>IF(B28&gt;0,_XLL.VOSEPERT($G$13,$H$13,$I$13),0)</f>
        <v>0.04925251351083022</v>
      </c>
      <c r="F28" s="19">
        <f t="shared" si="2"/>
        <v>14745.417063920015</v>
      </c>
      <c r="G28" s="5"/>
      <c r="H28" s="5"/>
      <c r="I28" s="5"/>
      <c r="J28" s="5"/>
      <c r="K28" s="5"/>
    </row>
    <row r="29" spans="2:11" ht="12.75">
      <c r="B29" s="15">
        <f t="shared" si="0"/>
        <v>11</v>
      </c>
      <c r="C29" s="19">
        <f>IF(B29&gt;0,C28+_XLL.VOSELOGNORMAL($G$10*C28,$H$10*C28),0)</f>
        <v>28291.629455402785</v>
      </c>
      <c r="D29" s="16">
        <f t="shared" si="1"/>
        <v>1414.5814727701393</v>
      </c>
      <c r="E29" s="21">
        <f>IF(B29&gt;0,_XLL.VOSEPERT($G$13,$H$13,$I$13),0)</f>
        <v>0.04092764677275802</v>
      </c>
      <c r="F29" s="19">
        <f t="shared" si="2"/>
        <v>16821.389248648095</v>
      </c>
      <c r="G29" s="5"/>
      <c r="H29" s="5"/>
      <c r="I29" s="5"/>
      <c r="J29" s="5"/>
      <c r="K29" s="5"/>
    </row>
    <row r="30" spans="2:11" ht="12.75">
      <c r="B30" s="15">
        <f t="shared" si="0"/>
        <v>12</v>
      </c>
      <c r="C30" s="19">
        <f>IF(B30&gt;0,C29+_XLL.VOSELOGNORMAL($G$10*C29,$H$10*C29),0)</f>
        <v>29467.298544489888</v>
      </c>
      <c r="D30" s="16">
        <f t="shared" si="1"/>
        <v>1473.3649272244945</v>
      </c>
      <c r="E30" s="21">
        <f>IF(B30&gt;0,_XLL.VOSEPERT($G$13,$H$13,$I$13),0)</f>
        <v>0.048903583807971336</v>
      </c>
      <c r="F30" s="19">
        <f t="shared" si="2"/>
        <v>19189.43321995861</v>
      </c>
      <c r="G30" s="5"/>
      <c r="H30" s="5"/>
      <c r="I30" s="5"/>
      <c r="J30" s="5"/>
      <c r="K30" s="5"/>
    </row>
    <row r="31" spans="2:11" ht="12.75">
      <c r="B31" s="15">
        <f t="shared" si="0"/>
        <v>13</v>
      </c>
      <c r="C31" s="19">
        <f>IF(B31&gt;0,C30+_XLL.VOSELOGNORMAL($G$10*C30,$H$10*C30),0)</f>
        <v>30467.31791993727</v>
      </c>
      <c r="D31" s="16">
        <f t="shared" si="1"/>
        <v>1523.3658959968636</v>
      </c>
      <c r="E31" s="21">
        <f>IF(B31&gt;0,_XLL.VOSEPERT($G$13,$H$13,$I$13),0)</f>
        <v>0.047025204955465666</v>
      </c>
      <c r="F31" s="19">
        <f t="shared" si="2"/>
        <v>21686.822739584666</v>
      </c>
      <c r="G31" s="5"/>
      <c r="H31" s="5"/>
      <c r="I31" s="5"/>
      <c r="J31" s="5"/>
      <c r="K31" s="5"/>
    </row>
    <row r="32" spans="2:11" ht="12.75">
      <c r="B32" s="15">
        <f t="shared" si="0"/>
        <v>14</v>
      </c>
      <c r="C32" s="19">
        <f>IF(B32&gt;0,C31+_XLL.VOSELOGNORMAL($G$10*C31,$H$10*C31),0)</f>
        <v>31308.636294841283</v>
      </c>
      <c r="D32" s="16">
        <f t="shared" si="1"/>
        <v>1565.4318147420643</v>
      </c>
      <c r="E32" s="21">
        <f>IF(B32&gt;0,_XLL.VOSEPERT($G$13,$H$13,$I$13),0)</f>
        <v>0.04010492525664529</v>
      </c>
      <c r="F32" s="19">
        <f t="shared" si="2"/>
        <v>24184.78448527649</v>
      </c>
      <c r="G32" s="5"/>
      <c r="H32" s="5"/>
      <c r="I32" s="5"/>
      <c r="J32" s="5"/>
      <c r="K32" s="5"/>
    </row>
    <row r="33" spans="2:11" ht="12.75">
      <c r="B33" s="15">
        <f t="shared" si="0"/>
        <v>15</v>
      </c>
      <c r="C33" s="19">
        <f>IF(B33&gt;0,C32+_XLL.VOSELOGNORMAL($G$10*C32,$H$10*C32),0)</f>
        <v>32065.632837119454</v>
      </c>
      <c r="D33" s="16">
        <f t="shared" si="1"/>
        <v>1603.2816418559728</v>
      </c>
      <c r="E33" s="21">
        <f>IF(B33&gt;0,_XLL.VOSEPERT($G$13,$H$13,$I$13),0)</f>
        <v>0.04338681882997292</v>
      </c>
      <c r="F33" s="19">
        <f t="shared" si="2"/>
        <v>26906.92828016572</v>
      </c>
      <c r="G33" s="5"/>
      <c r="H33" s="5"/>
      <c r="I33" s="5"/>
      <c r="J33" s="5"/>
      <c r="K33" s="5"/>
    </row>
    <row r="34" spans="2:11" ht="12.75">
      <c r="B34" s="15">
        <f t="shared" si="0"/>
        <v>16</v>
      </c>
      <c r="C34" s="19">
        <f>IF(B34&gt;0,C33+_XLL.VOSELOGNORMAL($G$10*C33,$H$10*C33),0)</f>
        <v>34202.93826613491</v>
      </c>
      <c r="D34" s="16">
        <f t="shared" si="1"/>
        <v>1710.1469133067455</v>
      </c>
      <c r="E34" s="21">
        <f>IF(B34&gt;0,_XLL.VOSEPERT($G$13,$H$13,$I$13),0)</f>
        <v>0.04982244406840271</v>
      </c>
      <c r="F34" s="19">
        <f t="shared" si="2"/>
        <v>30042.84782170052</v>
      </c>
      <c r="G34" s="5"/>
      <c r="H34" s="5"/>
      <c r="I34" s="5"/>
      <c r="J34" s="5"/>
      <c r="K34" s="5"/>
    </row>
    <row r="35" spans="2:11" ht="12.75">
      <c r="B35" s="15">
        <f t="shared" si="0"/>
        <v>17</v>
      </c>
      <c r="C35" s="19">
        <f>IF(B35&gt;0,C34+_XLL.VOSELOGNORMAL($G$10*C34,$H$10*C34),0)</f>
        <v>35354.45789906567</v>
      </c>
      <c r="D35" s="16">
        <f t="shared" si="1"/>
        <v>1767.7228949532835</v>
      </c>
      <c r="E35" s="21">
        <f>IF(B35&gt;0,_XLL.VOSEPERT($G$13,$H$13,$I$13),0)</f>
        <v>0.06013681388618873</v>
      </c>
      <c r="F35" s="19">
        <f t="shared" si="2"/>
        <v>33723.557087454654</v>
      </c>
      <c r="G35" s="5"/>
      <c r="H35" s="5"/>
      <c r="I35" s="5"/>
      <c r="J35" s="5"/>
      <c r="K35" s="5"/>
    </row>
    <row r="36" spans="2:11" ht="12.75">
      <c r="B36" s="15">
        <f t="shared" si="0"/>
        <v>18</v>
      </c>
      <c r="C36" s="19">
        <f>IF(B36&gt;0,C35+_XLL.VOSELOGNORMAL($G$10*C35,$H$10*C35),0)</f>
        <v>36099.61344076142</v>
      </c>
      <c r="D36" s="16">
        <f t="shared" si="1"/>
        <v>1804.9806720380711</v>
      </c>
      <c r="E36" s="21">
        <f>IF(B36&gt;0,_XLL.VOSEPERT($G$13,$H$13,$I$13),0)</f>
        <v>0.04137621074846842</v>
      </c>
      <c r="F36" s="19">
        <f t="shared" si="2"/>
        <v>36998.57402541442</v>
      </c>
      <c r="G36" s="5"/>
      <c r="H36" s="5"/>
      <c r="I36" s="5"/>
      <c r="J36" s="5"/>
      <c r="K36" s="5"/>
    </row>
    <row r="37" spans="2:11" ht="12.75">
      <c r="B37" s="15">
        <f t="shared" si="0"/>
        <v>19</v>
      </c>
      <c r="C37" s="19">
        <f>IF(B37&gt;0,C36+_XLL.VOSELOGNORMAL($G$10*C36,$H$10*C36),0)</f>
        <v>36893.256058416286</v>
      </c>
      <c r="D37" s="16">
        <f t="shared" si="1"/>
        <v>1844.6628029208143</v>
      </c>
      <c r="E37" s="21">
        <f>IF(B37&gt;0,_XLL.VOSEPERT($G$13,$H$13,$I$13),0)</f>
        <v>0.049869408278446666</v>
      </c>
      <c r="F37" s="19">
        <f t="shared" si="2"/>
        <v>40780.32606458388</v>
      </c>
      <c r="G37" s="5"/>
      <c r="H37" s="5"/>
      <c r="I37" s="5"/>
      <c r="J37" s="5"/>
      <c r="K37" s="5"/>
    </row>
    <row r="38" spans="2:11" ht="12.75">
      <c r="B38" s="15">
        <f t="shared" si="0"/>
        <v>20</v>
      </c>
      <c r="C38" s="19">
        <f>IF(B38&gt;0,C37+_XLL.VOSELOGNORMAL($G$10*C37,$H$10*C37),0)</f>
        <v>38249.131729125</v>
      </c>
      <c r="D38" s="16">
        <f t="shared" si="1"/>
        <v>1912.45658645625</v>
      </c>
      <c r="E38" s="21">
        <f>IF(B38&gt;0,_XLL.VOSEPERT($G$13,$H$13,$I$13),0)</f>
        <v>0.047288006761786086</v>
      </c>
      <c r="F38" s="19">
        <f t="shared" si="2"/>
        <v>44711.639245721984</v>
      </c>
      <c r="G38" s="5"/>
      <c r="H38" s="5"/>
      <c r="I38" s="5"/>
      <c r="J38" s="5"/>
      <c r="K38" s="5"/>
    </row>
    <row r="39" spans="2:11" ht="12.75">
      <c r="B39" s="15">
        <f t="shared" si="0"/>
        <v>21</v>
      </c>
      <c r="C39" s="19">
        <f>IF(B39&gt;0,C38+_XLL.VOSELOGNORMAL($G$10*C38,$H$10*C38),0)</f>
        <v>39469.986321082775</v>
      </c>
      <c r="D39" s="16">
        <f t="shared" si="1"/>
        <v>1973.499316054139</v>
      </c>
      <c r="E39" s="21">
        <f>IF(B39&gt;0,_XLL.VOSEPERT($G$13,$H$13,$I$13),0)</f>
        <v>0.05085302032401268</v>
      </c>
      <c r="F39" s="19">
        <f t="shared" si="2"/>
        <v>49059.21886188748</v>
      </c>
      <c r="G39" s="5"/>
      <c r="H39" s="5"/>
      <c r="I39" s="5"/>
      <c r="J39" s="5"/>
      <c r="K39" s="5"/>
    </row>
    <row r="40" spans="2:11" ht="12.75">
      <c r="B40" s="15">
        <f t="shared" si="0"/>
        <v>22</v>
      </c>
      <c r="C40" s="19">
        <f>IF(B40&gt;0,C39+_XLL.VOSELOGNORMAL($G$10*C39,$H$10*C39),0)</f>
        <v>40293.005718489054</v>
      </c>
      <c r="D40" s="16">
        <f t="shared" si="1"/>
        <v>2014.6502859244529</v>
      </c>
      <c r="E40" s="21">
        <f>IF(B40&gt;0,_XLL.VOSEPERT($G$13,$H$13,$I$13),0)</f>
        <v>0.05029851127059591</v>
      </c>
      <c r="F40" s="19">
        <f t="shared" si="2"/>
        <v>53642.80873077608</v>
      </c>
      <c r="G40" s="5"/>
      <c r="H40" s="5"/>
      <c r="I40" s="5"/>
      <c r="J40" s="5"/>
      <c r="K40" s="5"/>
    </row>
    <row r="41" spans="2:11" ht="12.75">
      <c r="B41" s="15">
        <f t="shared" si="0"/>
        <v>23</v>
      </c>
      <c r="C41" s="19">
        <f>IF(B41&gt;0,C40+_XLL.VOSELOGNORMAL($G$10*C40,$H$10*C40),0)</f>
        <v>41809.11825160098</v>
      </c>
      <c r="D41" s="16">
        <f t="shared" si="1"/>
        <v>2090.4559125800492</v>
      </c>
      <c r="E41" s="21">
        <f>IF(B41&gt;0,_XLL.VOSEPERT($G$13,$H$13,$I$13),0)</f>
        <v>0.061932564711209635</v>
      </c>
      <c r="F41" s="19">
        <f t="shared" si="2"/>
        <v>59184.96866244776</v>
      </c>
      <c r="G41" s="5"/>
      <c r="H41" s="5"/>
      <c r="I41" s="5"/>
      <c r="J41" s="5"/>
      <c r="K41" s="5"/>
    </row>
    <row r="42" spans="2:11" ht="12.75">
      <c r="B42" s="15">
        <f t="shared" si="0"/>
        <v>24</v>
      </c>
      <c r="C42" s="19">
        <f>IF(B42&gt;0,C41+_XLL.VOSELOGNORMAL($G$10*C41,$H$10*C41),0)</f>
        <v>42962.74951198914</v>
      </c>
      <c r="D42" s="16">
        <f t="shared" si="1"/>
        <v>2148.137475599457</v>
      </c>
      <c r="E42" s="21">
        <f>IF(B42&gt;0,_XLL.VOSEPERT($G$13,$H$13,$I$13),0)</f>
        <v>0.036147663795112805</v>
      </c>
      <c r="F42" s="19">
        <f t="shared" si="2"/>
        <v>63550.15463823532</v>
      </c>
      <c r="G42" s="5"/>
      <c r="H42" s="5"/>
      <c r="I42" s="5"/>
      <c r="J42" s="5"/>
      <c r="K42" s="5"/>
    </row>
    <row r="43" spans="2:11" ht="12.75">
      <c r="B43" s="15">
        <f t="shared" si="0"/>
        <v>25</v>
      </c>
      <c r="C43" s="19">
        <f>IF(B43&gt;0,C42+_XLL.VOSELOGNORMAL($G$10*C42,$H$10*C42),0)</f>
        <v>44502.820107419866</v>
      </c>
      <c r="D43" s="16">
        <f t="shared" si="1"/>
        <v>2225.1410053709933</v>
      </c>
      <c r="E43" s="21">
        <f>IF(B43&gt;0,_XLL.VOSEPERT($G$13,$H$13,$I$13),0)</f>
        <v>0.05856375529237666</v>
      </c>
      <c r="F43" s="19">
        <f t="shared" si="2"/>
        <v>69627.3439619622</v>
      </c>
      <c r="G43" s="5"/>
      <c r="H43" s="5"/>
      <c r="I43" s="5"/>
      <c r="J43" s="5"/>
      <c r="K43" s="5"/>
    </row>
    <row r="44" spans="2:11" ht="12.75">
      <c r="B44" s="15">
        <f t="shared" si="0"/>
        <v>26</v>
      </c>
      <c r="C44" s="19">
        <f>IF(B44&gt;0,C43+_XLL.VOSELOGNORMAL($G$10*C43,$H$10*C43),0)</f>
        <v>45926.89225217905</v>
      </c>
      <c r="D44" s="16">
        <f t="shared" si="1"/>
        <v>2296.3446126089525</v>
      </c>
      <c r="E44" s="21">
        <f>IF(B44&gt;0,_XLL.VOSEPERT($G$13,$H$13,$I$13),0)</f>
        <v>0.035961644634243894</v>
      </c>
      <c r="F44" s="19">
        <f t="shared" si="2"/>
        <v>74510.1827038739</v>
      </c>
      <c r="G44" s="5"/>
      <c r="H44" s="5"/>
      <c r="I44" s="5"/>
      <c r="J44" s="5"/>
      <c r="K44" s="5"/>
    </row>
    <row r="45" spans="2:11" ht="12.75">
      <c r="B45" s="15">
        <f t="shared" si="0"/>
        <v>27</v>
      </c>
      <c r="C45" s="19">
        <f>IF(B45&gt;0,C44+_XLL.VOSELOGNORMAL($G$10*C44,$H$10*C44),0)</f>
        <v>46980.10713230852</v>
      </c>
      <c r="D45" s="16">
        <f t="shared" si="1"/>
        <v>2349.005356615426</v>
      </c>
      <c r="E45" s="21">
        <f>IF(B45&gt;0,_XLL.VOSEPERT($G$13,$H$13,$I$13),0)</f>
        <v>0.05550409961967335</v>
      </c>
      <c r="F45" s="19">
        <f t="shared" si="2"/>
        <v>81125.18809128593</v>
      </c>
      <c r="G45" s="5"/>
      <c r="H45" s="5"/>
      <c r="I45" s="5"/>
      <c r="J45" s="5"/>
      <c r="K45" s="5"/>
    </row>
    <row r="46" spans="2:11" ht="12.75">
      <c r="B46" s="15">
        <f t="shared" si="0"/>
        <v>28</v>
      </c>
      <c r="C46" s="19">
        <f>IF(B46&gt;0,C45+_XLL.VOSELOGNORMAL($G$10*C45,$H$10*C45),0)</f>
        <v>48110.7314735704</v>
      </c>
      <c r="D46" s="16">
        <f t="shared" si="1"/>
        <v>2405.53657367852</v>
      </c>
      <c r="E46" s="21">
        <f>IF(B46&gt;0,_XLL.VOSEPERT($G$13,$H$13,$I$13),0)</f>
        <v>0.041124975520865095</v>
      </c>
      <c r="F46" s="19">
        <f t="shared" si="2"/>
        <v>86965.92367205124</v>
      </c>
      <c r="G46" s="5"/>
      <c r="H46" s="5"/>
      <c r="I46" s="5"/>
      <c r="J46" s="5"/>
      <c r="K46" s="5"/>
    </row>
    <row r="47" spans="2:11" ht="12.75">
      <c r="B47" s="15">
        <f t="shared" si="0"/>
        <v>29</v>
      </c>
      <c r="C47" s="19">
        <f>IF(B47&gt;0,C46+_XLL.VOSELOGNORMAL($G$10*C46,$H$10*C46),0)</f>
        <v>49065.0827736427</v>
      </c>
      <c r="D47" s="16">
        <f t="shared" si="1"/>
        <v>2453.2541386821354</v>
      </c>
      <c r="E47" s="21">
        <f>IF(B47&gt;0,_XLL.VOSEPERT($G$13,$H$13,$I$13),0)</f>
        <v>0.0512997428018619</v>
      </c>
      <c r="F47" s="19">
        <f t="shared" si="2"/>
        <v>94006.35863397797</v>
      </c>
      <c r="G47" s="5"/>
      <c r="H47" s="5"/>
      <c r="I47" s="5"/>
      <c r="J47" s="5"/>
      <c r="K47" s="5"/>
    </row>
    <row r="48" spans="2:11" ht="12.75">
      <c r="B48" s="15">
        <f t="shared" si="0"/>
        <v>30</v>
      </c>
      <c r="C48" s="19">
        <f>IF(B48&gt;0,C47+_XLL.VOSELOGNORMAL($G$10*C47,$H$10*C47),0)</f>
        <v>52028.62003564849</v>
      </c>
      <c r="D48" s="16">
        <f t="shared" si="1"/>
        <v>2601.4310017824246</v>
      </c>
      <c r="E48" s="21">
        <f>IF(B48&gt;0,_XLL.VOSEPERT($G$13,$H$13,$I$13),0)</f>
        <v>0.042469710819562634</v>
      </c>
      <c r="F48" s="19">
        <f t="shared" si="2"/>
        <v>100710.69452450828</v>
      </c>
      <c r="G48" s="5"/>
      <c r="H48" s="5"/>
      <c r="I48" s="5"/>
      <c r="J48" s="5"/>
      <c r="K48" s="5"/>
    </row>
    <row r="49" spans="2:11" ht="12.75">
      <c r="B49" s="15">
        <f t="shared" si="0"/>
        <v>31</v>
      </c>
      <c r="C49" s="19">
        <f>IF(B49&gt;0,C48+_XLL.VOSELOGNORMAL($G$10*C48,$H$10*C48),0)</f>
        <v>53828.54308576212</v>
      </c>
      <c r="D49" s="16">
        <f t="shared" si="1"/>
        <v>2691.427154288106</v>
      </c>
      <c r="E49" s="21">
        <f>IF(B49&gt;0,_XLL.VOSEPERT($G$13,$H$13,$I$13),0)</f>
        <v>0.040151295073806964</v>
      </c>
      <c r="F49" s="19">
        <f t="shared" si="2"/>
        <v>107553.85077757943</v>
      </c>
      <c r="G49" s="5"/>
      <c r="H49" s="5"/>
      <c r="I49" s="5"/>
      <c r="J49" s="5"/>
      <c r="K49" s="5"/>
    </row>
    <row r="50" spans="2:11" ht="12.75">
      <c r="B50" s="15">
        <f t="shared" si="0"/>
        <v>32</v>
      </c>
      <c r="C50" s="19">
        <f>IF(B50&gt;0,C49+_XLL.VOSELOGNORMAL($G$10*C49,$H$10*C49),0)</f>
        <v>54957.32211310664</v>
      </c>
      <c r="D50" s="16">
        <f t="shared" si="1"/>
        <v>2747.866105655332</v>
      </c>
      <c r="E50" s="21">
        <f>IF(B50&gt;0,_XLL.VOSEPERT($G$13,$H$13,$I$13),0)</f>
        <v>0.04282163876950638</v>
      </c>
      <c r="F50" s="19">
        <f t="shared" si="2"/>
        <v>115025.01715926501</v>
      </c>
      <c r="G50" s="5"/>
      <c r="H50" s="5"/>
      <c r="I50" s="5"/>
      <c r="J50" s="5"/>
      <c r="K50" s="5"/>
    </row>
    <row r="51" spans="2:11" ht="12.75">
      <c r="B51" s="15">
        <f t="shared" si="0"/>
        <v>33</v>
      </c>
      <c r="C51" s="19">
        <f>IF(B51&gt;0,C50+_XLL.VOSELOGNORMAL($G$10*C50,$H$10*C50),0)</f>
        <v>56548.88183480768</v>
      </c>
      <c r="D51" s="16">
        <f t="shared" si="1"/>
        <v>2827.4440917403845</v>
      </c>
      <c r="E51" s="21">
        <f>IF(B51&gt;0,_XLL.VOSEPERT($G$13,$H$13,$I$13),0)</f>
        <v>0.0434599064687773</v>
      </c>
      <c r="F51" s="19">
        <f t="shared" si="2"/>
        <v>122974.3181940893</v>
      </c>
      <c r="G51" s="5"/>
      <c r="H51" s="5"/>
      <c r="I51" s="5"/>
      <c r="J51" s="5"/>
      <c r="K51" s="5"/>
    </row>
    <row r="52" spans="2:11" ht="12.75">
      <c r="B52" s="15">
        <f aca="true" t="shared" si="3" ref="B52:B71">IF(OR(B51=0,B51=Retire-Age),0,B51+1)</f>
        <v>0</v>
      </c>
      <c r="C52" s="19">
        <f>IF(B52&gt;0,C51+_XLL.VOSELOGNORMAL($G$10*C51,$H$10*C51),0)</f>
        <v>0</v>
      </c>
      <c r="D52" s="16">
        <f t="shared" si="1"/>
        <v>0</v>
      </c>
      <c r="E52" s="21">
        <f>IF(B52&gt;0,_XLL.VOSEPERT($G$13,$H$13,$I$13),0)</f>
        <v>0</v>
      </c>
      <c r="F52" s="19">
        <f t="shared" si="2"/>
        <v>0</v>
      </c>
      <c r="G52" s="5"/>
      <c r="H52" s="5"/>
      <c r="I52" s="5"/>
      <c r="J52" s="5"/>
      <c r="K52" s="5"/>
    </row>
    <row r="53" spans="2:11" ht="12.75">
      <c r="B53" s="15">
        <f t="shared" si="3"/>
        <v>0</v>
      </c>
      <c r="C53" s="19">
        <f>IF(B53&gt;0,C52+_XLL.VOSELOGNORMAL($G$10*C52,$H$10*C52),0)</f>
        <v>0</v>
      </c>
      <c r="D53" s="16">
        <f t="shared" si="1"/>
        <v>0</v>
      </c>
      <c r="E53" s="21">
        <f>IF(B53&gt;0,_XLL.VOSEPERT($G$13,$H$13,$I$13),0)</f>
        <v>0</v>
      </c>
      <c r="F53" s="19">
        <f t="shared" si="2"/>
        <v>0</v>
      </c>
      <c r="G53" s="5"/>
      <c r="H53" s="5"/>
      <c r="I53" s="5"/>
      <c r="J53" s="5"/>
      <c r="K53" s="5"/>
    </row>
    <row r="54" spans="2:11" ht="12.75">
      <c r="B54" s="15">
        <f t="shared" si="3"/>
        <v>0</v>
      </c>
      <c r="C54" s="19">
        <f>IF(B54&gt;0,C53+_XLL.VOSELOGNORMAL($G$10*C53,$H$10*C53),0)</f>
        <v>0</v>
      </c>
      <c r="D54" s="16">
        <f t="shared" si="1"/>
        <v>0</v>
      </c>
      <c r="E54" s="21">
        <f>IF(B54&gt;0,_XLL.VOSEPERT($G$13,$H$13,$I$13),0)</f>
        <v>0</v>
      </c>
      <c r="F54" s="19">
        <f t="shared" si="2"/>
        <v>0</v>
      </c>
      <c r="G54" s="5"/>
      <c r="H54" s="5"/>
      <c r="I54" s="5"/>
      <c r="J54" s="5"/>
      <c r="K54" s="5"/>
    </row>
    <row r="55" spans="2:11" ht="12.75">
      <c r="B55" s="15">
        <f t="shared" si="3"/>
        <v>0</v>
      </c>
      <c r="C55" s="19">
        <f>IF(B55&gt;0,C54+_XLL.VOSELOGNORMAL($G$10*C54,$H$10*C54),0)</f>
        <v>0</v>
      </c>
      <c r="D55" s="16">
        <f t="shared" si="1"/>
        <v>0</v>
      </c>
      <c r="E55" s="21">
        <f>IF(B55&gt;0,_XLL.VOSEPERT($G$13,$H$13,$I$13),0)</f>
        <v>0</v>
      </c>
      <c r="F55" s="19">
        <f t="shared" si="2"/>
        <v>0</v>
      </c>
      <c r="G55" s="5"/>
      <c r="H55" s="5"/>
      <c r="I55" s="5"/>
      <c r="J55" s="5"/>
      <c r="K55" s="5"/>
    </row>
    <row r="56" spans="2:11" ht="12.75">
      <c r="B56" s="15">
        <f t="shared" si="3"/>
        <v>0</v>
      </c>
      <c r="C56" s="19">
        <f>IF(B56&gt;0,C55+_XLL.VOSELOGNORMAL($G$10*C55,$H$10*C55),0)</f>
        <v>0</v>
      </c>
      <c r="D56" s="16">
        <f t="shared" si="1"/>
        <v>0</v>
      </c>
      <c r="E56" s="21">
        <f>IF(B56&gt;0,_XLL.VOSEPERT($G$13,$H$13,$I$13),0)</f>
        <v>0</v>
      </c>
      <c r="F56" s="19">
        <f t="shared" si="2"/>
        <v>0</v>
      </c>
      <c r="G56" s="5"/>
      <c r="H56" s="5"/>
      <c r="I56" s="5"/>
      <c r="J56" s="5"/>
      <c r="K56" s="5"/>
    </row>
    <row r="57" spans="2:11" ht="12.75">
      <c r="B57" s="15">
        <f t="shared" si="3"/>
        <v>0</v>
      </c>
      <c r="C57" s="19">
        <f>IF(B57&gt;0,C56+_XLL.VOSELOGNORMAL($G$10*C56,$H$10*C56),0)</f>
        <v>0</v>
      </c>
      <c r="D57" s="16">
        <f t="shared" si="1"/>
        <v>0</v>
      </c>
      <c r="E57" s="21">
        <f>IF(B57&gt;0,_XLL.VOSEPERT($G$13,$H$13,$I$13),0)</f>
        <v>0</v>
      </c>
      <c r="F57" s="19">
        <f t="shared" si="2"/>
        <v>0</v>
      </c>
      <c r="G57" s="5"/>
      <c r="H57" s="5"/>
      <c r="I57" s="5"/>
      <c r="J57" s="5"/>
      <c r="K57" s="5"/>
    </row>
    <row r="58" spans="2:11" ht="12.75">
      <c r="B58" s="15">
        <f t="shared" si="3"/>
        <v>0</v>
      </c>
      <c r="C58" s="19">
        <f>IF(B58&gt;0,C57+_XLL.VOSELOGNORMAL($G$10*C57,$H$10*C57),0)</f>
        <v>0</v>
      </c>
      <c r="D58" s="16">
        <f t="shared" si="1"/>
        <v>0</v>
      </c>
      <c r="E58" s="21">
        <f>IF(B58&gt;0,_XLL.VOSEPERT($G$13,$H$13,$I$13),0)</f>
        <v>0</v>
      </c>
      <c r="F58" s="19">
        <f t="shared" si="2"/>
        <v>0</v>
      </c>
      <c r="G58" s="5"/>
      <c r="H58" s="5"/>
      <c r="I58" s="5"/>
      <c r="J58" s="5"/>
      <c r="K58" s="5"/>
    </row>
    <row r="59" spans="2:11" ht="12.75">
      <c r="B59" s="15">
        <f t="shared" si="3"/>
        <v>0</v>
      </c>
      <c r="C59" s="19">
        <f>IF(B59&gt;0,C58+_XLL.VOSELOGNORMAL($G$10*C58,$H$10*C58),0)</f>
        <v>0</v>
      </c>
      <c r="D59" s="16">
        <f t="shared" si="1"/>
        <v>0</v>
      </c>
      <c r="E59" s="21">
        <f>IF(B59&gt;0,_XLL.VOSEPERT($G$13,$H$13,$I$13),0)</f>
        <v>0</v>
      </c>
      <c r="F59" s="19">
        <f t="shared" si="2"/>
        <v>0</v>
      </c>
      <c r="G59" s="5"/>
      <c r="H59" s="5"/>
      <c r="I59" s="5"/>
      <c r="J59" s="5"/>
      <c r="K59" s="5"/>
    </row>
    <row r="60" spans="2:11" ht="12.75">
      <c r="B60" s="15">
        <f t="shared" si="3"/>
        <v>0</v>
      </c>
      <c r="C60" s="19">
        <f>IF(B60&gt;0,C59+_XLL.VOSELOGNORMAL($G$10*C59,$H$10*C59),0)</f>
        <v>0</v>
      </c>
      <c r="D60" s="16">
        <f t="shared" si="1"/>
        <v>0</v>
      </c>
      <c r="E60" s="21">
        <f>IF(B60&gt;0,_XLL.VOSEPERT($G$13,$H$13,$I$13),0)</f>
        <v>0</v>
      </c>
      <c r="F60" s="19">
        <f t="shared" si="2"/>
        <v>0</v>
      </c>
      <c r="G60" s="5"/>
      <c r="H60" s="5"/>
      <c r="I60" s="5"/>
      <c r="J60" s="5"/>
      <c r="K60" s="5"/>
    </row>
    <row r="61" spans="2:11" ht="12.75">
      <c r="B61" s="15">
        <f t="shared" si="3"/>
        <v>0</v>
      </c>
      <c r="C61" s="19">
        <f>IF(B61&gt;0,C60+_XLL.VOSELOGNORMAL($G$10*C60,$H$10*C60),0)</f>
        <v>0</v>
      </c>
      <c r="D61" s="16">
        <f t="shared" si="1"/>
        <v>0</v>
      </c>
      <c r="E61" s="21">
        <f>IF(B61&gt;0,_XLL.VOSEPERT($G$13,$H$13,$I$13),0)</f>
        <v>0</v>
      </c>
      <c r="F61" s="19">
        <f t="shared" si="2"/>
        <v>0</v>
      </c>
      <c r="G61" s="5"/>
      <c r="H61" s="5"/>
      <c r="I61" s="5"/>
      <c r="J61" s="5"/>
      <c r="K61" s="5"/>
    </row>
    <row r="62" spans="2:11" ht="12.75">
      <c r="B62" s="15">
        <f t="shared" si="3"/>
        <v>0</v>
      </c>
      <c r="C62" s="19">
        <f>IF(B62&gt;0,C61+_XLL.VOSELOGNORMAL($G$10*C61,$H$10*C61),0)</f>
        <v>0</v>
      </c>
      <c r="D62" s="16">
        <f t="shared" si="1"/>
        <v>0</v>
      </c>
      <c r="E62" s="21">
        <f>IF(B62&gt;0,_XLL.VOSEPERT($G$13,$H$13,$I$13),0)</f>
        <v>0</v>
      </c>
      <c r="F62" s="19">
        <f t="shared" si="2"/>
        <v>0</v>
      </c>
      <c r="G62" s="5"/>
      <c r="H62" s="5"/>
      <c r="I62" s="5"/>
      <c r="J62" s="5"/>
      <c r="K62" s="5"/>
    </row>
    <row r="63" spans="2:11" ht="12.75">
      <c r="B63" s="15">
        <f t="shared" si="3"/>
        <v>0</v>
      </c>
      <c r="C63" s="19">
        <f>IF(B63&gt;0,C62+_XLL.VOSELOGNORMAL($G$10*C62,$H$10*C62),0)</f>
        <v>0</v>
      </c>
      <c r="D63" s="16">
        <f t="shared" si="1"/>
        <v>0</v>
      </c>
      <c r="E63" s="21">
        <f>IF(B63&gt;0,_XLL.VOSEPERT($G$13,$H$13,$I$13),0)</f>
        <v>0</v>
      </c>
      <c r="F63" s="19">
        <f t="shared" si="2"/>
        <v>0</v>
      </c>
      <c r="G63" s="5"/>
      <c r="H63" s="5"/>
      <c r="I63" s="5"/>
      <c r="J63" s="5"/>
      <c r="K63" s="5"/>
    </row>
    <row r="64" spans="2:11" ht="12.75">
      <c r="B64" s="15">
        <f t="shared" si="3"/>
        <v>0</v>
      </c>
      <c r="C64" s="19">
        <f>IF(B64&gt;0,C63+_XLL.VOSELOGNORMAL($G$10*C63,$H$10*C63),0)</f>
        <v>0</v>
      </c>
      <c r="D64" s="16">
        <f t="shared" si="1"/>
        <v>0</v>
      </c>
      <c r="E64" s="21">
        <f>IF(B64&gt;0,_XLL.VOSEPERT($G$13,$H$13,$I$13),0)</f>
        <v>0</v>
      </c>
      <c r="F64" s="19">
        <f t="shared" si="2"/>
        <v>0</v>
      </c>
      <c r="G64" s="5"/>
      <c r="H64" s="5"/>
      <c r="I64" s="5"/>
      <c r="J64" s="5"/>
      <c r="K64" s="5"/>
    </row>
    <row r="65" spans="2:11" ht="12.75">
      <c r="B65" s="15">
        <f t="shared" si="3"/>
        <v>0</v>
      </c>
      <c r="C65" s="19">
        <f>IF(B65&gt;0,C64+_XLL.VOSELOGNORMAL($G$10*C64,$H$10*C64),0)</f>
        <v>0</v>
      </c>
      <c r="D65" s="16">
        <f t="shared" si="1"/>
        <v>0</v>
      </c>
      <c r="E65" s="21">
        <f>IF(B65&gt;0,_XLL.VOSEPERT($G$13,$H$13,$I$13),0)</f>
        <v>0</v>
      </c>
      <c r="F65" s="19">
        <f t="shared" si="2"/>
        <v>0</v>
      </c>
      <c r="G65" s="5"/>
      <c r="H65" s="5"/>
      <c r="I65" s="5"/>
      <c r="J65" s="5"/>
      <c r="K65" s="5"/>
    </row>
    <row r="66" spans="2:11" ht="12.75">
      <c r="B66" s="15">
        <f t="shared" si="3"/>
        <v>0</v>
      </c>
      <c r="C66" s="19">
        <f>IF(B66&gt;0,C65+_XLL.VOSELOGNORMAL($G$10*C65,$H$10*C65),0)</f>
        <v>0</v>
      </c>
      <c r="D66" s="16">
        <f t="shared" si="1"/>
        <v>0</v>
      </c>
      <c r="E66" s="21">
        <f>IF(B66&gt;0,_XLL.VOSEPERT($G$13,$H$13,$I$13),0)</f>
        <v>0</v>
      </c>
      <c r="F66" s="19">
        <f t="shared" si="2"/>
        <v>0</v>
      </c>
      <c r="G66" s="5"/>
      <c r="H66" s="5"/>
      <c r="I66" s="5"/>
      <c r="J66" s="5"/>
      <c r="K66" s="5"/>
    </row>
    <row r="67" spans="2:11" ht="12.75">
      <c r="B67" s="15">
        <f t="shared" si="3"/>
        <v>0</v>
      </c>
      <c r="C67" s="19">
        <f>IF(B67&gt;0,C66+_XLL.VOSELOGNORMAL($G$10*C66,$H$10*C66),0)</f>
        <v>0</v>
      </c>
      <c r="D67" s="16">
        <f t="shared" si="1"/>
        <v>0</v>
      </c>
      <c r="E67" s="21">
        <f>IF(B67&gt;0,_XLL.VOSEPERT($G$13,$H$13,$I$13),0)</f>
        <v>0</v>
      </c>
      <c r="F67" s="19">
        <f t="shared" si="2"/>
        <v>0</v>
      </c>
      <c r="G67" s="5"/>
      <c r="H67" s="5"/>
      <c r="I67" s="5"/>
      <c r="J67" s="5"/>
      <c r="K67" s="5"/>
    </row>
    <row r="68" spans="2:11" ht="12.75">
      <c r="B68" s="15">
        <f t="shared" si="3"/>
        <v>0</v>
      </c>
      <c r="C68" s="19">
        <f>IF(B68&gt;0,C67+_XLL.VOSELOGNORMAL($G$10*C67,$H$10*C67),0)</f>
        <v>0</v>
      </c>
      <c r="D68" s="16">
        <f t="shared" si="1"/>
        <v>0</v>
      </c>
      <c r="E68" s="21">
        <f>IF(B68&gt;0,_XLL.VOSEPERT($G$13,$H$13,$I$13),0)</f>
        <v>0</v>
      </c>
      <c r="F68" s="19">
        <f t="shared" si="2"/>
        <v>0</v>
      </c>
      <c r="G68" s="5"/>
      <c r="H68" s="5"/>
      <c r="I68" s="5"/>
      <c r="J68" s="5"/>
      <c r="K68" s="5"/>
    </row>
    <row r="69" spans="2:11" ht="12.75">
      <c r="B69" s="15">
        <f t="shared" si="3"/>
        <v>0</v>
      </c>
      <c r="C69" s="19">
        <f>IF(B69&gt;0,C68+_XLL.VOSELOGNORMAL($G$10*C68,$H$10*C68),0)</f>
        <v>0</v>
      </c>
      <c r="D69" s="16">
        <f t="shared" si="1"/>
        <v>0</v>
      </c>
      <c r="E69" s="21">
        <f>IF(B69&gt;0,_XLL.VOSEPERT($G$13,$H$13,$I$13),0)</f>
        <v>0</v>
      </c>
      <c r="F69" s="19">
        <f t="shared" si="2"/>
        <v>0</v>
      </c>
      <c r="G69" s="5"/>
      <c r="H69" s="5"/>
      <c r="I69" s="5"/>
      <c r="J69" s="5"/>
      <c r="K69" s="5"/>
    </row>
    <row r="70" spans="2:11" ht="12.75">
      <c r="B70" s="15">
        <f t="shared" si="3"/>
        <v>0</v>
      </c>
      <c r="C70" s="19">
        <f>IF(B70&gt;0,C69+_XLL.VOSELOGNORMAL($G$10*C69,$H$10*C69),0)</f>
        <v>0</v>
      </c>
      <c r="D70" s="16">
        <f t="shared" si="1"/>
        <v>0</v>
      </c>
      <c r="E70" s="21">
        <f>IF(B70&gt;0,_XLL.VOSEPERT($G$13,$H$13,$I$13),0)</f>
        <v>0</v>
      </c>
      <c r="F70" s="19">
        <f t="shared" si="2"/>
        <v>0</v>
      </c>
      <c r="G70" s="5"/>
      <c r="H70" s="5"/>
      <c r="I70" s="5"/>
      <c r="J70" s="5"/>
      <c r="K70" s="5"/>
    </row>
    <row r="71" spans="2:11" ht="12.75">
      <c r="B71" s="17">
        <f t="shared" si="3"/>
        <v>0</v>
      </c>
      <c r="C71" s="20">
        <f>IF(B71&gt;0,C70+_XLL.VOSELOGNORMAL($G$10*C70,$H$10*C70),0)</f>
        <v>0</v>
      </c>
      <c r="D71" s="18">
        <f t="shared" si="1"/>
        <v>0</v>
      </c>
      <c r="E71" s="22">
        <f>IF(B71&gt;0,_XLL.VOSEPERT($G$13,$H$13,$I$13),0)</f>
        <v>0</v>
      </c>
      <c r="F71" s="20">
        <f t="shared" si="2"/>
        <v>0</v>
      </c>
      <c r="G71" s="5"/>
      <c r="H71" s="5"/>
      <c r="I71" s="5"/>
      <c r="J71" s="5"/>
      <c r="K71" s="5"/>
    </row>
    <row r="72" spans="2:11" ht="12.75">
      <c r="B72" s="5"/>
      <c r="C72" s="5"/>
      <c r="D72" s="5"/>
      <c r="E72" s="5"/>
      <c r="F72" s="5"/>
      <c r="G72" s="5"/>
      <c r="H72" s="5"/>
      <c r="I72" s="5"/>
      <c r="J72" s="5"/>
      <c r="K72" s="5"/>
    </row>
    <row r="73" spans="2:11" ht="12.75">
      <c r="B73" s="5"/>
      <c r="C73" s="5"/>
      <c r="D73" s="5"/>
      <c r="E73" s="5"/>
      <c r="F73" s="5"/>
      <c r="G73" s="5"/>
      <c r="H73" s="5"/>
      <c r="I73" s="5"/>
      <c r="J73" s="5"/>
      <c r="K73" s="5"/>
    </row>
    <row r="74" spans="2:11" ht="12.75">
      <c r="B74" s="5"/>
      <c r="C74" s="5"/>
      <c r="D74" s="5"/>
      <c r="E74" s="5"/>
      <c r="F74" s="5"/>
      <c r="G74" s="5"/>
      <c r="H74" s="5"/>
      <c r="I74" s="5"/>
      <c r="J74" s="5"/>
      <c r="K74" s="5"/>
    </row>
    <row r="75" spans="2:11" ht="12.75">
      <c r="B75" s="5"/>
      <c r="C75" s="5"/>
      <c r="D75" s="5"/>
      <c r="E75" s="5"/>
      <c r="F75" s="5"/>
      <c r="G75" s="5"/>
      <c r="H75" s="5"/>
      <c r="I75" s="5"/>
      <c r="J75" s="5"/>
      <c r="K75" s="5"/>
    </row>
    <row r="76" spans="2:11" ht="12.75">
      <c r="B76" s="5"/>
      <c r="C76" s="5"/>
      <c r="D76" s="5"/>
      <c r="E76" s="5"/>
      <c r="F76" s="5"/>
      <c r="G76" s="5"/>
      <c r="H76" s="5"/>
      <c r="I76" s="5"/>
      <c r="J76" s="5"/>
      <c r="K76" s="5"/>
    </row>
    <row r="77" spans="2:11" ht="12.75">
      <c r="B77" s="5"/>
      <c r="C77" s="5"/>
      <c r="D77" s="5"/>
      <c r="E77" s="5"/>
      <c r="F77" s="5"/>
      <c r="G77" s="5"/>
      <c r="H77" s="5"/>
      <c r="I77" s="5"/>
      <c r="J77" s="5"/>
      <c r="K77" s="5"/>
    </row>
    <row r="78" spans="2:11" ht="12.75">
      <c r="B78" s="5"/>
      <c r="C78" s="5"/>
      <c r="D78" s="5"/>
      <c r="E78" s="5"/>
      <c r="F78" s="5"/>
      <c r="G78" s="5"/>
      <c r="H78" s="5"/>
      <c r="I78" s="5"/>
      <c r="J78" s="5"/>
      <c r="K78" s="5"/>
    </row>
    <row r="79" spans="2:11" ht="12.75">
      <c r="B79" s="5"/>
      <c r="C79" s="5"/>
      <c r="D79" s="5"/>
      <c r="E79" s="5"/>
      <c r="F79" s="5"/>
      <c r="G79" s="5"/>
      <c r="H79" s="5"/>
      <c r="I79" s="5"/>
      <c r="J79" s="5"/>
      <c r="K79" s="5"/>
    </row>
  </sheetData>
  <sheetProtection/>
  <mergeCells count="5">
    <mergeCell ref="B4:J7"/>
    <mergeCell ref="E10:F10"/>
    <mergeCell ref="E13:F13"/>
    <mergeCell ref="E9:F9"/>
    <mergeCell ref="E12:F12"/>
  </mergeCells>
  <conditionalFormatting sqref="B19:F71">
    <cfRule type="cellIs" priority="1" dxfId="0" operator="equal" stopIfTrue="1">
      <formula>0</formula>
    </cfRule>
  </conditionalFormatting>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2009-11-14T09:58:30Z</dcterms:modified>
  <cp:category/>
  <cp:version/>
  <cp:contentType/>
  <cp:contentStatus/>
</cp:coreProperties>
</file>