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940" activeTab="0"/>
  </bookViews>
  <sheets>
    <sheet name="Credit Risk" sheetId="1" r:id="rId1"/>
    <sheet name="Results" sheetId="2" r:id="rId2"/>
  </sheets>
  <definedNames>
    <definedName name="Defaulted">'Credit Risk'!$H$19:$H$268</definedName>
    <definedName name="LGD_1">'Credit Risk'!$I$19:$I$268</definedName>
    <definedName name="LGD_2">'Credit Risk'!$J$19:$J$268</definedName>
    <definedName name="LGD_3">'Credit Risk'!$K$19:$K$268</definedName>
    <definedName name="Loan_Size">'Credit Risk'!$C$19:$C$268</definedName>
    <definedName name="Max_Size">'Credit Risk'!#REF!</definedName>
    <definedName name="Max_WC">'Credit Risk'!#REF!</definedName>
    <definedName name="Min_Size">'Credit Risk'!#REF!</definedName>
    <definedName name="Min_WC">'Credit Risk'!#REF!</definedName>
    <definedName name="ML_Size">'Credit Risk'!#REF!</definedName>
    <definedName name="ML_WC">'Credit Risk'!#REF!</definedName>
    <definedName name="Rank_order_corr">'Credit Risk'!$C$14</definedName>
    <definedName name="Rate">'Credit Risk'!#REF!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2048</definedName>
    <definedName name="RiskFixedSeed">12345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ales">'Credit Risk'!#REF!</definedName>
    <definedName name="sales_price">'Credit Risk'!#REF!</definedName>
    <definedName name="U">'Credit Risk'!$C$15</definedName>
    <definedName name="W_macro">'Credit Risk'!$C$11</definedName>
    <definedName name="W_micro">'Credit Risk'!$C$12</definedName>
    <definedName name="XChange_Rate">'Credit Risk'!#REF!</definedName>
    <definedName name="XChange_Rate_Vol">'Credit Risk'!#REF!</definedName>
  </definedNames>
  <calcPr fullCalcOnLoad="1"/>
</workbook>
</file>

<file path=xl/comments1.xml><?xml version="1.0" encoding="utf-8"?>
<comments xmlns="http://schemas.openxmlformats.org/spreadsheetml/2006/main">
  <authors>
    <author>David Vose</author>
  </authors>
  <commentList>
    <comment ref="C14" authorId="0">
      <text>
        <r>
          <rPr>
            <sz val="8"/>
            <rFont val="Tahoma"/>
            <family val="2"/>
          </rPr>
          <t>Correlation = 1 hence we can use the same random number generator for all correlated distributions</t>
        </r>
      </text>
    </comment>
  </commentList>
</comments>
</file>

<file path=xl/sharedStrings.xml><?xml version="1.0" encoding="utf-8"?>
<sst xmlns="http://schemas.openxmlformats.org/spreadsheetml/2006/main" count="45" uniqueCount="41">
  <si>
    <t>Bank loan</t>
  </si>
  <si>
    <t>Size of loan</t>
  </si>
  <si>
    <t>Rating grade</t>
  </si>
  <si>
    <t>Rating level</t>
  </si>
  <si>
    <t>P (Default) - Now</t>
  </si>
  <si>
    <t>P (Default) - Long term</t>
  </si>
  <si>
    <t>Weighting:</t>
  </si>
  <si>
    <t>Macro</t>
  </si>
  <si>
    <t>Micro</t>
  </si>
  <si>
    <t>Default?</t>
  </si>
  <si>
    <t>Situation 1</t>
  </si>
  <si>
    <t>Situation 2</t>
  </si>
  <si>
    <t>Situation 3</t>
  </si>
  <si>
    <t>Loss Given Default (LGD, in %)</t>
  </si>
  <si>
    <t>Correlation</t>
  </si>
  <si>
    <t>Losses</t>
  </si>
  <si>
    <t>Macro Factor *</t>
  </si>
  <si>
    <t>Basel II - Credit Risk</t>
  </si>
  <si>
    <t>Idiosyncratic factor</t>
  </si>
  <si>
    <t>X-Delimiters</t>
  </si>
  <si>
    <t>Series 1</t>
  </si>
  <si>
    <t>Series 2</t>
  </si>
  <si>
    <t>Series 3</t>
  </si>
  <si>
    <t>Distribution 1</t>
  </si>
  <si>
    <t>Distribution 2</t>
  </si>
  <si>
    <t>Distribution 3</t>
  </si>
  <si>
    <t>Expected loss</t>
  </si>
  <si>
    <t>Scenario 1</t>
  </si>
  <si>
    <t>Scenario 2</t>
  </si>
  <si>
    <t>Scenario 3</t>
  </si>
  <si>
    <r>
      <t>% error</t>
    </r>
    <r>
      <rPr>
        <vertAlign val="superscript"/>
        <sz val="10"/>
        <rFont val="Arial"/>
        <family val="2"/>
      </rPr>
      <t>1</t>
    </r>
  </si>
  <si>
    <t>LGD modelled according to approach</t>
  </si>
  <si>
    <t>95% VaR</t>
  </si>
  <si>
    <t>99% VaR</t>
  </si>
  <si>
    <t>99.5% VaR</t>
  </si>
  <si>
    <t>99.9% VaR</t>
  </si>
  <si>
    <r>
      <t>Problem (summary):</t>
    </r>
    <r>
      <rPr>
        <sz val="10"/>
        <rFont val="Times New Roman"/>
        <family val="1"/>
      </rPr>
      <t xml:space="preserve"> You are working for a bank that has a portfolio of 250 loans (see graph below), ranging from $1,000 to $15,000 and belonging to seven different rating grades with long-term (historic) probability of default (PD) levels ranging from 0.5% to 5%. The short term PD is, however, influenced by a macro-economic factor (50%) and an idiosyncratic (random) factor (50%). What are the losses and their distribution parameters under the three different scenarios?</t>
    </r>
  </si>
  <si>
    <t>Random number U</t>
  </si>
  <si>
    <t>Losses Sitn 1</t>
  </si>
  <si>
    <t>Losses Sitn 2</t>
  </si>
  <si>
    <t>Losses Sitn 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</si>
</sst>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#,##0.00\ [$€-40C]"/>
    <numFmt numFmtId="185" formatCode="#,##0.0\ [$€-40C]"/>
    <numFmt numFmtId="186" formatCode="#,##0\ [$€-40C]"/>
    <numFmt numFmtId="187" formatCode="0.0%"/>
    <numFmt numFmtId="188" formatCode="[$£-809]#,##0;[Red]\-[$£-809]#,##0"/>
    <numFmt numFmtId="189" formatCode="&quot;$&quot;#,##0"/>
    <numFmt numFmtId="190" formatCode="[$$-409]#,##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_-;\-* #,##0.0_-;_-* &quot;-&quot;??_-;_-@_-"/>
    <numFmt numFmtId="195" formatCode="_-* #,##0_-;\-* #,##0_-;_-* &quot;-&quot;??_-;_-@_-"/>
    <numFmt numFmtId="196" formatCode="_(* #,##0_);_(* \(#,##0\);_(* &quot;-&quot;??_);_(@_)"/>
    <numFmt numFmtId="197" formatCode="0.0000"/>
    <numFmt numFmtId="198" formatCode="0.000"/>
    <numFmt numFmtId="199" formatCode="0.0"/>
    <numFmt numFmtId="200" formatCode="_-* #,##0.000000_-;\-* #,##0.000000_-;_-* &quot;-&quot;??_-;_-@_-"/>
    <numFmt numFmtId="201" formatCode="0.000%"/>
    <numFmt numFmtId="202" formatCode="0.00000000"/>
    <numFmt numFmtId="203" formatCode="0.0000000"/>
    <numFmt numFmtId="204" formatCode="0.000000"/>
    <numFmt numFmtId="205" formatCode="0.00000"/>
    <numFmt numFmtId="206" formatCode="0.0000000000"/>
    <numFmt numFmtId="207" formatCode="0.00000000000"/>
    <numFmt numFmtId="208" formatCode="0.000000000"/>
    <numFmt numFmtId="209" formatCode="[$$-409]#,##0.0"/>
    <numFmt numFmtId="210" formatCode="[$$-409]#,##0.00"/>
    <numFmt numFmtId="211" formatCode="[$$-409]#,##0.000"/>
    <numFmt numFmtId="212" formatCode="[$$-409]#,##0.0000"/>
  </numFmts>
  <fonts count="6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Garamond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"/>
      <family val="0"/>
    </font>
    <font>
      <sz val="5.2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.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16"/>
      <name val="Arial"/>
      <family val="0"/>
    </font>
    <font>
      <b/>
      <sz val="8"/>
      <color indexed="17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0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87" fontId="9" fillId="0" borderId="0" xfId="59" applyNumberFormat="1" applyFont="1" applyAlignment="1" applyProtection="1">
      <alignment horizontal="center"/>
      <protection locked="0"/>
    </xf>
    <xf numFmtId="187" fontId="0" fillId="0" borderId="0" xfId="0" applyNumberFormat="1" applyAlignment="1" applyProtection="1">
      <alignment/>
      <protection locked="0"/>
    </xf>
    <xf numFmtId="187" fontId="0" fillId="0" borderId="0" xfId="59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9" fontId="12" fillId="0" borderId="11" xfId="0" applyNumberFormat="1" applyFont="1" applyBorder="1" applyAlignment="1" applyProtection="1">
      <alignment horizontal="center"/>
      <protection locked="0"/>
    </xf>
    <xf numFmtId="0" fontId="14" fillId="33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right"/>
      <protection locked="0"/>
    </xf>
    <xf numFmtId="0" fontId="14" fillId="33" borderId="15" xfId="0" applyFont="1" applyFill="1" applyBorder="1" applyAlignment="1" applyProtection="1">
      <alignment horizontal="left"/>
      <protection locked="0"/>
    </xf>
    <xf numFmtId="198" fontId="12" fillId="0" borderId="16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9" fontId="12" fillId="0" borderId="17" xfId="0" applyNumberFormat="1" applyFont="1" applyBorder="1" applyAlignment="1" applyProtection="1">
      <alignment horizontal="center"/>
      <protection locked="0"/>
    </xf>
    <xf numFmtId="0" fontId="14" fillId="33" borderId="12" xfId="0" applyFont="1" applyFill="1" applyBorder="1" applyAlignment="1" applyProtection="1">
      <alignment horizontal="center"/>
      <protection locked="0"/>
    </xf>
    <xf numFmtId="0" fontId="14" fillId="33" borderId="1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87" fontId="12" fillId="0" borderId="20" xfId="59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87" fontId="12" fillId="0" borderId="22" xfId="59" applyNumberFormat="1" applyFont="1" applyBorder="1" applyAlignment="1" applyProtection="1">
      <alignment horizontal="center"/>
      <protection locked="0"/>
    </xf>
    <xf numFmtId="190" fontId="0" fillId="0" borderId="23" xfId="44" applyNumberFormat="1" applyFont="1" applyBorder="1" applyAlignment="1" applyProtection="1">
      <alignment horizontal="center"/>
      <protection locked="0"/>
    </xf>
    <xf numFmtId="187" fontId="0" fillId="0" borderId="23" xfId="59" applyNumberFormat="1" applyFont="1" applyBorder="1" applyAlignment="1" applyProtection="1">
      <alignment horizontal="center"/>
      <protection locked="0"/>
    </xf>
    <xf numFmtId="10" fontId="0" fillId="0" borderId="23" xfId="59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8" fontId="0" fillId="0" borderId="0" xfId="0" applyNumberFormat="1" applyBorder="1" applyAlignment="1" applyProtection="1">
      <alignment horizontal="center"/>
      <protection locked="0"/>
    </xf>
    <xf numFmtId="187" fontId="0" fillId="0" borderId="0" xfId="59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190" fontId="0" fillId="0" borderId="30" xfId="44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87" fontId="0" fillId="0" borderId="30" xfId="59" applyNumberFormat="1" applyFont="1" applyBorder="1" applyAlignment="1" applyProtection="1">
      <alignment horizontal="center"/>
      <protection locked="0"/>
    </xf>
    <xf numFmtId="198" fontId="0" fillId="0" borderId="31" xfId="0" applyNumberFormat="1" applyBorder="1" applyAlignment="1" applyProtection="1">
      <alignment horizontal="center"/>
      <protection locked="0"/>
    </xf>
    <xf numFmtId="10" fontId="0" fillId="0" borderId="30" xfId="59" applyNumberFormat="1" applyFont="1" applyBorder="1" applyAlignment="1" applyProtection="1">
      <alignment horizontal="center"/>
      <protection locked="0"/>
    </xf>
    <xf numFmtId="187" fontId="0" fillId="0" borderId="31" xfId="59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34" borderId="33" xfId="0" applyFont="1" applyFill="1" applyBorder="1" applyAlignment="1">
      <alignment horizontal="left" vertical="center" wrapText="1"/>
    </xf>
    <xf numFmtId="0" fontId="5" fillId="34" borderId="34" xfId="0" applyFont="1" applyFill="1" applyBorder="1" applyAlignment="1">
      <alignment horizontal="left" vertical="center" wrapText="1"/>
    </xf>
    <xf numFmtId="0" fontId="5" fillId="34" borderId="3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14" fillId="33" borderId="36" xfId="0" applyFont="1" applyFill="1" applyBorder="1" applyAlignment="1" applyProtection="1">
      <alignment horizontal="center"/>
      <protection locked="0"/>
    </xf>
    <xf numFmtId="0" fontId="14" fillId="33" borderId="3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250 loans</a:t>
            </a:r>
          </a:p>
        </c:rich>
      </c:tx>
      <c:layout>
        <c:manualLayout>
          <c:xMode val="factor"/>
          <c:yMode val="factor"/>
          <c:x val="0.0047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"/>
          <c:w val="0.912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'Credit Risk'!$C$19:$C$268</c:f>
              <c:numCache/>
            </c:numRef>
          </c:xVal>
          <c:yVal>
            <c:numRef>
              <c:f>'Credit Risk'!$E$19:$E$268</c:f>
              <c:numCache/>
            </c:numRef>
          </c:yVal>
          <c:smooth val="0"/>
        </c:ser>
        <c:axId val="41576975"/>
        <c:axId val="38648456"/>
      </c:scatterChart>
      <c:valAx>
        <c:axId val="41576975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 of loan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8456"/>
        <c:crosses val="autoZero"/>
        <c:crossBetween val="midCat"/>
        <c:dispUnits/>
      </c:valAx>
      <c:valAx>
        <c:axId val="3864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(default) long-term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6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Distribution of Losses under the three scenarios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825"/>
          <c:w val="0.942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Default1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Results!$A$1</c:f>
              <c:numCache/>
            </c:numRef>
          </c:yVal>
          <c:smooth val="0"/>
        </c:ser>
        <c:ser>
          <c:idx val="1"/>
          <c:order val="1"/>
          <c:tx>
            <c:v>Default2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Results!$B$1</c:f>
              <c:numCache/>
            </c:numRef>
          </c:yVal>
          <c:smooth val="0"/>
        </c:ser>
        <c:ser>
          <c:idx val="2"/>
          <c:order val="2"/>
          <c:tx>
            <c:strRef>
              <c:f>Results!$D$599</c:f>
              <c:strCache>
                <c:ptCount val="1"/>
                <c:pt idx="0">
                  <c:v>Distribution 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Results!$C$600:$C$624</c:f>
              <c:numCache/>
            </c:numRef>
          </c:xVal>
          <c:yVal>
            <c:numRef>
              <c:f>Results!$D$600:$D$624</c:f>
              <c:numCache/>
            </c:numRef>
          </c:yVal>
          <c:smooth val="1"/>
        </c:ser>
        <c:ser>
          <c:idx val="3"/>
          <c:order val="3"/>
          <c:tx>
            <c:v>meanLabel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Scenario 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Results!$E$2</c:f>
              <c:numCache/>
            </c:numRef>
          </c:xVal>
          <c:yVal>
            <c:numRef>
              <c:f>Results!$F$2</c:f>
              <c:numCache/>
            </c:numRef>
          </c:yVal>
          <c:smooth val="0"/>
        </c:ser>
        <c:ser>
          <c:idx val="4"/>
          <c:order val="4"/>
          <c:tx>
            <c:strRef>
              <c:f>Results!$H$599</c:f>
              <c:strCache>
                <c:ptCount val="1"/>
                <c:pt idx="0">
                  <c:v>Distribution 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Results!$G$600:$G$624</c:f>
              <c:numCache/>
            </c:numRef>
          </c:xVal>
          <c:yVal>
            <c:numRef>
              <c:f>Results!$H$600:$H$624</c:f>
              <c:numCache/>
            </c:numRef>
          </c:yVal>
          <c:smooth val="1"/>
        </c:ser>
        <c:ser>
          <c:idx val="5"/>
          <c:order val="5"/>
          <c:tx>
            <c:v>meanLabel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Scenario 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Results!$G$2</c:f>
              <c:numCache/>
            </c:numRef>
          </c:xVal>
          <c:yVal>
            <c:numRef>
              <c:f>Results!$H$2</c:f>
              <c:numCache/>
            </c:numRef>
          </c:yVal>
          <c:smooth val="0"/>
        </c:ser>
        <c:ser>
          <c:idx val="6"/>
          <c:order val="6"/>
          <c:tx>
            <c:strRef>
              <c:f>Results!$L$599</c:f>
              <c:strCache>
                <c:ptCount val="1"/>
                <c:pt idx="0">
                  <c:v>Distribution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Results!$K$600:$K$624</c:f>
              <c:numCache/>
            </c:numRef>
          </c:xVal>
          <c:yVal>
            <c:numRef>
              <c:f>Results!$L$600:$L$624</c:f>
              <c:numCache/>
            </c:numRef>
          </c:yVal>
          <c:smooth val="1"/>
        </c:ser>
        <c:ser>
          <c:idx val="7"/>
          <c:order val="7"/>
          <c:tx>
            <c:v>meanLabel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Scenario 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Results!$I$2</c:f>
              <c:numCache/>
            </c:numRef>
          </c:xVal>
          <c:yVal>
            <c:numRef>
              <c:f>Results!$J$2</c:f>
              <c:numCache/>
            </c:numRef>
          </c:yVal>
          <c:smooth val="0"/>
        </c:ser>
        <c:ser>
          <c:idx val="8"/>
          <c:order val="8"/>
          <c:tx>
            <c:v>xDelimiter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5"/>
            <c:noEndCap val="0"/>
            <c:spPr>
              <a:ln w="25400">
                <a:solidFill>
                  <a:srgbClr val="C0C0C0"/>
                </a:solidFill>
              </a:ln>
            </c:spPr>
          </c:errBars>
          <c:xVal>
            <c:numRef>
              <c:f>Results!$A$3:$A$5</c:f>
              <c:numCache/>
            </c:numRef>
          </c:xVal>
          <c:yVal>
            <c:numRef>
              <c:f>Results!$B$3:$B$5</c:f>
              <c:numCache/>
            </c:numRef>
          </c:yVal>
          <c:smooth val="0"/>
        </c:ser>
        <c:axId val="12291785"/>
        <c:axId val="43517202"/>
      </c:scatterChart>
      <c:valAx>
        <c:axId val="1229178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Values in Thousands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7202"/>
        <c:crossesAt val="0"/>
        <c:crossBetween val="midCat"/>
        <c:dispUnits/>
        <c:majorUnit val="40"/>
      </c:valAx>
      <c:valAx>
        <c:axId val="4351720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Values in 10^ -5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1785"/>
        <c:crossesAt val="0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6</xdr:row>
      <xdr:rowOff>104775</xdr:rowOff>
    </xdr:from>
    <xdr:to>
      <xdr:col>9</xdr:col>
      <xdr:colOff>619125</xdr:colOff>
      <xdr:row>15</xdr:row>
      <xdr:rowOff>95250</xdr:rowOff>
    </xdr:to>
    <xdr:graphicFrame>
      <xdr:nvGraphicFramePr>
        <xdr:cNvPr id="1" name="Chart 1111"/>
        <xdr:cNvGraphicFramePr/>
      </xdr:nvGraphicFramePr>
      <xdr:xfrm>
        <a:off x="5286375" y="1704975"/>
        <a:ext cx="40957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1200150</xdr:colOff>
      <xdr:row>2</xdr:row>
      <xdr:rowOff>57150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71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3437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70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.00390625" style="1" bestFit="1" customWidth="1"/>
    <col min="2" max="2" width="18.7109375" style="1" customWidth="1"/>
    <col min="3" max="3" width="19.7109375" style="1" customWidth="1"/>
    <col min="4" max="4" width="14.140625" style="1" customWidth="1"/>
    <col min="5" max="5" width="21.8515625" style="1" bestFit="1" customWidth="1"/>
    <col min="6" max="6" width="18.421875" style="1" bestFit="1" customWidth="1"/>
    <col min="7" max="7" width="16.28125" style="1" bestFit="1" customWidth="1"/>
    <col min="8" max="8" width="8.57421875" style="1" bestFit="1" customWidth="1"/>
    <col min="9" max="9" width="10.7109375" style="1" bestFit="1" customWidth="1"/>
    <col min="10" max="10" width="11.8515625" style="1" bestFit="1" customWidth="1"/>
    <col min="11" max="11" width="10.140625" style="1" bestFit="1" customWidth="1"/>
    <col min="12" max="14" width="12.421875" style="1" bestFit="1" customWidth="1"/>
    <col min="15" max="16384" width="9.140625" style="1" customWidth="1"/>
  </cols>
  <sheetData>
    <row r="1" ht="12.75">
      <c r="A1" s="56"/>
    </row>
    <row r="2" ht="51.75" customHeight="1">
      <c r="D2" s="4" t="s">
        <v>17</v>
      </c>
    </row>
    <row r="3" ht="17.25" customHeight="1" thickBot="1">
      <c r="E3" s="3"/>
    </row>
    <row r="4" spans="2:9" ht="12.75" customHeight="1">
      <c r="B4" s="57" t="s">
        <v>36</v>
      </c>
      <c r="C4" s="58"/>
      <c r="D4" s="58"/>
      <c r="E4" s="58"/>
      <c r="F4" s="58"/>
      <c r="G4" s="58"/>
      <c r="H4" s="58"/>
      <c r="I4" s="59"/>
    </row>
    <row r="5" spans="2:9" ht="18" customHeight="1">
      <c r="B5" s="60"/>
      <c r="C5" s="61"/>
      <c r="D5" s="61"/>
      <c r="E5" s="61"/>
      <c r="F5" s="61"/>
      <c r="G5" s="61"/>
      <c r="H5" s="61"/>
      <c r="I5" s="62"/>
    </row>
    <row r="6" spans="1:9" ht="13.5" thickBot="1">
      <c r="A6" s="2"/>
      <c r="B6" s="63"/>
      <c r="C6" s="64"/>
      <c r="D6" s="64"/>
      <c r="E6" s="64"/>
      <c r="F6" s="64"/>
      <c r="G6" s="64"/>
      <c r="H6" s="64"/>
      <c r="I6" s="65"/>
    </row>
    <row r="7" s="5" customFormat="1" ht="13.5" thickBot="1"/>
    <row r="8" spans="1:9" s="7" customFormat="1" ht="12.75">
      <c r="A8" s="5"/>
      <c r="B8" s="19" t="s">
        <v>16</v>
      </c>
      <c r="C8" s="23">
        <f>_XLL.VOSEEXPON(1,U,_XLL.VOSEXBOUNDS(,20))</f>
        <v>0.2435086933670945</v>
      </c>
      <c r="D8" s="26" t="s">
        <v>3</v>
      </c>
      <c r="E8" s="27" t="s">
        <v>5</v>
      </c>
      <c r="F8" s="6"/>
      <c r="G8" s="6"/>
      <c r="H8" s="6"/>
      <c r="I8" s="6"/>
    </row>
    <row r="9" spans="2:5" ht="12.75">
      <c r="B9" s="20"/>
      <c r="C9" s="24"/>
      <c r="D9" s="28">
        <v>1</v>
      </c>
      <c r="E9" s="29">
        <v>0.005</v>
      </c>
    </row>
    <row r="10" spans="2:5" ht="12.75">
      <c r="B10" s="69" t="s">
        <v>6</v>
      </c>
      <c r="C10" s="70"/>
      <c r="D10" s="28">
        <v>2</v>
      </c>
      <c r="E10" s="29">
        <v>0.01</v>
      </c>
    </row>
    <row r="11" spans="2:8" ht="12.75">
      <c r="B11" s="21" t="s">
        <v>7</v>
      </c>
      <c r="C11" s="18">
        <v>0.5</v>
      </c>
      <c r="D11" s="28">
        <v>3</v>
      </c>
      <c r="E11" s="29">
        <v>0.015</v>
      </c>
      <c r="H11" s="9"/>
    </row>
    <row r="12" spans="2:5" ht="12.75">
      <c r="B12" s="21" t="s">
        <v>8</v>
      </c>
      <c r="C12" s="18">
        <f>1-W_macro</f>
        <v>0.5</v>
      </c>
      <c r="D12" s="28">
        <v>4</v>
      </c>
      <c r="E12" s="29">
        <v>0.02</v>
      </c>
    </row>
    <row r="13" spans="2:10" ht="12.75">
      <c r="B13" s="20"/>
      <c r="C13" s="24"/>
      <c r="D13" s="28">
        <v>5</v>
      </c>
      <c r="E13" s="29">
        <v>0.025</v>
      </c>
      <c r="J13" s="10"/>
    </row>
    <row r="14" spans="2:5" ht="13.5" thickBot="1">
      <c r="B14" s="22" t="s">
        <v>14</v>
      </c>
      <c r="C14" s="25">
        <v>1</v>
      </c>
      <c r="D14" s="28">
        <v>6</v>
      </c>
      <c r="E14" s="29">
        <v>0.03</v>
      </c>
    </row>
    <row r="15" spans="2:11" ht="13.5" thickBot="1">
      <c r="B15" s="22" t="s">
        <v>37</v>
      </c>
      <c r="C15" s="25">
        <f>_XLL.VOSEUNIFORM(0,1)</f>
        <v>0.21612733893562108</v>
      </c>
      <c r="D15" s="30">
        <v>7</v>
      </c>
      <c r="E15" s="31">
        <v>0.05</v>
      </c>
      <c r="J15" s="13"/>
      <c r="K15" s="13"/>
    </row>
    <row r="16" spans="2:5" ht="13.5" thickBot="1">
      <c r="B16" s="16"/>
      <c r="C16" s="16"/>
      <c r="D16" s="8"/>
      <c r="E16" s="12"/>
    </row>
    <row r="17" spans="1:14" ht="13.5" thickBot="1">
      <c r="A17" s="16"/>
      <c r="I17" s="66" t="s">
        <v>13</v>
      </c>
      <c r="J17" s="67"/>
      <c r="K17" s="68"/>
      <c r="L17" s="66" t="s">
        <v>15</v>
      </c>
      <c r="M17" s="67"/>
      <c r="N17" s="68"/>
    </row>
    <row r="18" spans="1:256" s="11" customFormat="1" ht="14.25" customHeight="1" thickBot="1">
      <c r="A18" s="16"/>
      <c r="B18" s="36" t="s">
        <v>0</v>
      </c>
      <c r="C18" s="37" t="s">
        <v>1</v>
      </c>
      <c r="D18" s="38" t="s">
        <v>2</v>
      </c>
      <c r="E18" s="37" t="s">
        <v>5</v>
      </c>
      <c r="F18" s="38" t="s">
        <v>18</v>
      </c>
      <c r="G18" s="37" t="s">
        <v>4</v>
      </c>
      <c r="H18" s="38" t="s">
        <v>9</v>
      </c>
      <c r="I18" s="37" t="s">
        <v>10</v>
      </c>
      <c r="J18" s="38" t="s">
        <v>11</v>
      </c>
      <c r="K18" s="37" t="s">
        <v>12</v>
      </c>
      <c r="L18" s="38" t="s">
        <v>10</v>
      </c>
      <c r="M18" s="37" t="s">
        <v>11</v>
      </c>
      <c r="N18" s="39" t="s">
        <v>12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4" ht="12.75">
      <c r="A19" s="16"/>
      <c r="B19" s="40">
        <v>1</v>
      </c>
      <c r="C19" s="32">
        <v>13274.73</v>
      </c>
      <c r="D19" s="41">
        <v>5</v>
      </c>
      <c r="E19" s="33">
        <f>VLOOKUP(D19,$D$9:$E$15,2)</f>
        <v>0.025</v>
      </c>
      <c r="F19" s="42">
        <f>_XLL.VOSEEXPON(1,,_XLL.VOSEXBOUNDS(,20))</f>
        <v>3.274512227346775</v>
      </c>
      <c r="G19" s="34">
        <f aca="true" t="shared" si="0" ref="G19:G82">E19*(W_macro*$C$8+W_micro*F19)</f>
        <v>0.04397526150892337</v>
      </c>
      <c r="H19" s="41">
        <f>_XLL.VOSEBINOMIAL(1,G19)</f>
        <v>0</v>
      </c>
      <c r="I19" s="33">
        <v>0.3</v>
      </c>
      <c r="J19" s="43">
        <f>_XLL.VOSEBETA(9,21)</f>
        <v>0.3506855100717423</v>
      </c>
      <c r="K19" s="33">
        <f>_XLL.VOSEBETA(4,9,U)</f>
        <v>0.20398587379467933</v>
      </c>
      <c r="L19" s="44">
        <f aca="true" t="shared" si="1" ref="L19:L82">Loan_Size*Defaulted*LGD_1</f>
        <v>0</v>
      </c>
      <c r="M19" s="35">
        <f aca="true" t="shared" si="2" ref="M19:M82">Loan_Size*Defaulted*LGD_2</f>
        <v>0</v>
      </c>
      <c r="N19" s="45">
        <f aca="true" t="shared" si="3" ref="N19:N82">Loan_Size*Defaulted*LGD_3</f>
        <v>0</v>
      </c>
    </row>
    <row r="20" spans="1:14" ht="12.75">
      <c r="A20" s="16"/>
      <c r="B20" s="40">
        <v>2</v>
      </c>
      <c r="C20" s="32">
        <v>14215.77</v>
      </c>
      <c r="D20" s="41">
        <v>6</v>
      </c>
      <c r="E20" s="33">
        <f aca="true" t="shared" si="4" ref="E20:E83">VLOOKUP(D20,$D$9:$E$15,2)</f>
        <v>0.03</v>
      </c>
      <c r="F20" s="42">
        <f>_XLL.VOSEEXPON(1,,_XLL.VOSEXBOUNDS(,20))</f>
        <v>0.2781184926181967</v>
      </c>
      <c r="G20" s="34">
        <f t="shared" si="0"/>
        <v>0.007824407789779369</v>
      </c>
      <c r="H20" s="41">
        <f>_XLL.VOSEBINOMIAL(1,G20)</f>
        <v>0</v>
      </c>
      <c r="I20" s="33">
        <v>0.3</v>
      </c>
      <c r="J20" s="43">
        <f>_XLL.VOSEBETA(9,21)</f>
        <v>0.36738417591820727</v>
      </c>
      <c r="K20" s="33">
        <f>_XLL.VOSEBETA(4,9,U)</f>
        <v>0.20398587379467933</v>
      </c>
      <c r="L20" s="44">
        <f t="shared" si="1"/>
        <v>0</v>
      </c>
      <c r="M20" s="35">
        <f t="shared" si="2"/>
        <v>0</v>
      </c>
      <c r="N20" s="45">
        <f t="shared" si="3"/>
        <v>0</v>
      </c>
    </row>
    <row r="21" spans="2:14" ht="12.75">
      <c r="B21" s="40">
        <v>3</v>
      </c>
      <c r="C21" s="32">
        <v>9003.59</v>
      </c>
      <c r="D21" s="41">
        <v>1</v>
      </c>
      <c r="E21" s="33">
        <f t="shared" si="4"/>
        <v>0.005</v>
      </c>
      <c r="F21" s="42">
        <f>_XLL.VOSEEXPON(1,,_XLL.VOSEXBOUNDS(,20))</f>
        <v>0.7221906332775189</v>
      </c>
      <c r="G21" s="34">
        <f t="shared" si="0"/>
        <v>0.0024142483166115333</v>
      </c>
      <c r="H21" s="41">
        <f>_XLL.VOSEBINOMIAL(1,G21)</f>
        <v>0</v>
      </c>
      <c r="I21" s="33">
        <v>0.3</v>
      </c>
      <c r="J21" s="43">
        <f>_XLL.VOSEBETA(9,21)</f>
        <v>0.34822007520649123</v>
      </c>
      <c r="K21" s="33">
        <f>_XLL.VOSEBETA(4,9,U)</f>
        <v>0.20398587379467933</v>
      </c>
      <c r="L21" s="44">
        <f t="shared" si="1"/>
        <v>0</v>
      </c>
      <c r="M21" s="35">
        <f t="shared" si="2"/>
        <v>0</v>
      </c>
      <c r="N21" s="45">
        <f t="shared" si="3"/>
        <v>0</v>
      </c>
    </row>
    <row r="22" spans="2:14" ht="12.75">
      <c r="B22" s="40">
        <v>4</v>
      </c>
      <c r="C22" s="32">
        <v>1324.27</v>
      </c>
      <c r="D22" s="41">
        <v>3</v>
      </c>
      <c r="E22" s="33">
        <f t="shared" si="4"/>
        <v>0.015</v>
      </c>
      <c r="F22" s="42">
        <f>_XLL.VOSEEXPON(1,,_XLL.VOSEXBOUNDS(,20))</f>
        <v>1.0101575022436744</v>
      </c>
      <c r="G22" s="34">
        <f t="shared" si="0"/>
        <v>0.009402496467080766</v>
      </c>
      <c r="H22" s="41">
        <f>_XLL.VOSEBINOMIAL(1,G22)</f>
        <v>0</v>
      </c>
      <c r="I22" s="33">
        <v>0.3</v>
      </c>
      <c r="J22" s="43">
        <f>_XLL.VOSEBETA(9,21)</f>
        <v>0.4030636165902446</v>
      </c>
      <c r="K22" s="33">
        <f>_XLL.VOSEBETA(4,9,U)</f>
        <v>0.20398587379467933</v>
      </c>
      <c r="L22" s="44">
        <f t="shared" si="1"/>
        <v>0</v>
      </c>
      <c r="M22" s="35">
        <f t="shared" si="2"/>
        <v>0</v>
      </c>
      <c r="N22" s="45">
        <f t="shared" si="3"/>
        <v>0</v>
      </c>
    </row>
    <row r="23" spans="2:14" ht="12.75">
      <c r="B23" s="40">
        <v>5</v>
      </c>
      <c r="C23" s="32">
        <v>11203.14</v>
      </c>
      <c r="D23" s="41">
        <v>1</v>
      </c>
      <c r="E23" s="33">
        <f t="shared" si="4"/>
        <v>0.005</v>
      </c>
      <c r="F23" s="42">
        <f>_XLL.VOSEEXPON(1,,_XLL.VOSEXBOUNDS(,20))</f>
        <v>0.0342436341400417</v>
      </c>
      <c r="G23" s="34">
        <f t="shared" si="0"/>
        <v>0.0006943808187678405</v>
      </c>
      <c r="H23" s="41">
        <f>_XLL.VOSEBINOMIAL(1,G23)</f>
        <v>0</v>
      </c>
      <c r="I23" s="33">
        <v>0.3</v>
      </c>
      <c r="J23" s="43">
        <f>_XLL.VOSEBETA(9,21)</f>
        <v>0.4138553894770828</v>
      </c>
      <c r="K23" s="33">
        <f>_XLL.VOSEBETA(4,9,U)</f>
        <v>0.20398587379467933</v>
      </c>
      <c r="L23" s="44">
        <f t="shared" si="1"/>
        <v>0</v>
      </c>
      <c r="M23" s="35">
        <f t="shared" si="2"/>
        <v>0</v>
      </c>
      <c r="N23" s="45">
        <f t="shared" si="3"/>
        <v>0</v>
      </c>
    </row>
    <row r="24" spans="2:14" ht="12.75">
      <c r="B24" s="40">
        <v>6</v>
      </c>
      <c r="C24" s="32">
        <v>5480.61</v>
      </c>
      <c r="D24" s="41">
        <v>4</v>
      </c>
      <c r="E24" s="33">
        <f t="shared" si="4"/>
        <v>0.02</v>
      </c>
      <c r="F24" s="42">
        <f>_XLL.VOSEEXPON(1,,_XLL.VOSEXBOUNDS(,20))</f>
        <v>0.06313362760389696</v>
      </c>
      <c r="G24" s="34">
        <f t="shared" si="0"/>
        <v>0.0030664232097099143</v>
      </c>
      <c r="H24" s="41">
        <f>_XLL.VOSEBINOMIAL(1,G24)</f>
        <v>0</v>
      </c>
      <c r="I24" s="33">
        <v>0.3</v>
      </c>
      <c r="J24" s="43">
        <f>_XLL.VOSEBETA(9,21)</f>
        <v>0.2702606695887783</v>
      </c>
      <c r="K24" s="33">
        <f>_XLL.VOSEBETA(4,9,U)</f>
        <v>0.20398587379467933</v>
      </c>
      <c r="L24" s="44">
        <f t="shared" si="1"/>
        <v>0</v>
      </c>
      <c r="M24" s="35">
        <f t="shared" si="2"/>
        <v>0</v>
      </c>
      <c r="N24" s="45">
        <f t="shared" si="3"/>
        <v>0</v>
      </c>
    </row>
    <row r="25" spans="2:14" ht="12.75">
      <c r="B25" s="40">
        <v>7</v>
      </c>
      <c r="C25" s="32">
        <v>9853.12</v>
      </c>
      <c r="D25" s="41">
        <v>5</v>
      </c>
      <c r="E25" s="33">
        <f t="shared" si="4"/>
        <v>0.025</v>
      </c>
      <c r="F25" s="42">
        <f>_XLL.VOSEEXPON(1,,_XLL.VOSEXBOUNDS(,20))</f>
        <v>0.4752941692854612</v>
      </c>
      <c r="G25" s="34">
        <f t="shared" si="0"/>
        <v>0.008985035783156946</v>
      </c>
      <c r="H25" s="41">
        <f>_XLL.VOSEBINOMIAL(1,G25)</f>
        <v>0</v>
      </c>
      <c r="I25" s="33">
        <v>0.3</v>
      </c>
      <c r="J25" s="43">
        <f>_XLL.VOSEBETA(9,21)</f>
        <v>0.3509260451784766</v>
      </c>
      <c r="K25" s="33">
        <f>_XLL.VOSEBETA(4,9,U)</f>
        <v>0.20398587379467933</v>
      </c>
      <c r="L25" s="44">
        <f t="shared" si="1"/>
        <v>0</v>
      </c>
      <c r="M25" s="35">
        <f t="shared" si="2"/>
        <v>0</v>
      </c>
      <c r="N25" s="45">
        <f t="shared" si="3"/>
        <v>0</v>
      </c>
    </row>
    <row r="26" spans="2:14" ht="12.75">
      <c r="B26" s="40">
        <v>8</v>
      </c>
      <c r="C26" s="32">
        <v>12356.22</v>
      </c>
      <c r="D26" s="41">
        <v>3</v>
      </c>
      <c r="E26" s="33">
        <f t="shared" si="4"/>
        <v>0.015</v>
      </c>
      <c r="F26" s="42">
        <f>_XLL.VOSEEXPON(1,,_XLL.VOSEXBOUNDS(,20))</f>
        <v>0.06335146160428531</v>
      </c>
      <c r="G26" s="34">
        <f t="shared" si="0"/>
        <v>0.0023014511622853483</v>
      </c>
      <c r="H26" s="41">
        <f>_XLL.VOSEBINOMIAL(1,G26)</f>
        <v>0</v>
      </c>
      <c r="I26" s="33">
        <v>0.3</v>
      </c>
      <c r="J26" s="43">
        <f>_XLL.VOSEBETA(9,21)</f>
        <v>0.298641569033821</v>
      </c>
      <c r="K26" s="33">
        <f>_XLL.VOSEBETA(4,9,U)</f>
        <v>0.20398587379467933</v>
      </c>
      <c r="L26" s="44">
        <f t="shared" si="1"/>
        <v>0</v>
      </c>
      <c r="M26" s="35">
        <f t="shared" si="2"/>
        <v>0</v>
      </c>
      <c r="N26" s="45">
        <f t="shared" si="3"/>
        <v>0</v>
      </c>
    </row>
    <row r="27" spans="2:14" ht="12.75">
      <c r="B27" s="40">
        <v>9</v>
      </c>
      <c r="C27" s="32">
        <v>8255.8</v>
      </c>
      <c r="D27" s="41">
        <v>4</v>
      </c>
      <c r="E27" s="33">
        <f t="shared" si="4"/>
        <v>0.02</v>
      </c>
      <c r="F27" s="42">
        <f>_XLL.VOSEEXPON(1,,_XLL.VOSEXBOUNDS(,20))</f>
        <v>0.1894513017449527</v>
      </c>
      <c r="G27" s="34">
        <f t="shared" si="0"/>
        <v>0.004329599951120472</v>
      </c>
      <c r="H27" s="41">
        <f>_XLL.VOSEBINOMIAL(1,G27)</f>
        <v>0</v>
      </c>
      <c r="I27" s="33">
        <v>0.3</v>
      </c>
      <c r="J27" s="43">
        <f>_XLL.VOSEBETA(9,21)</f>
        <v>0.3305193533488672</v>
      </c>
      <c r="K27" s="33">
        <f>_XLL.VOSEBETA(4,9,U)</f>
        <v>0.20398587379467933</v>
      </c>
      <c r="L27" s="44">
        <f t="shared" si="1"/>
        <v>0</v>
      </c>
      <c r="M27" s="35">
        <f t="shared" si="2"/>
        <v>0</v>
      </c>
      <c r="N27" s="45">
        <f t="shared" si="3"/>
        <v>0</v>
      </c>
    </row>
    <row r="28" spans="2:14" ht="12.75">
      <c r="B28" s="40">
        <v>10</v>
      </c>
      <c r="C28" s="32">
        <v>1662.99</v>
      </c>
      <c r="D28" s="41">
        <v>2</v>
      </c>
      <c r="E28" s="33">
        <f t="shared" si="4"/>
        <v>0.01</v>
      </c>
      <c r="F28" s="42">
        <f>_XLL.VOSEEXPON(1,,_XLL.VOSEXBOUNDS(,20))</f>
        <v>0.07167909999491241</v>
      </c>
      <c r="G28" s="34">
        <f t="shared" si="0"/>
        <v>0.0015759389668100346</v>
      </c>
      <c r="H28" s="41">
        <f>_XLL.VOSEBINOMIAL(1,G28)</f>
        <v>0</v>
      </c>
      <c r="I28" s="33">
        <v>0.3</v>
      </c>
      <c r="J28" s="43">
        <f>_XLL.VOSEBETA(9,21)</f>
        <v>0.3588796596235395</v>
      </c>
      <c r="K28" s="33">
        <f>_XLL.VOSEBETA(4,9,U)</f>
        <v>0.20398587379467933</v>
      </c>
      <c r="L28" s="44">
        <f t="shared" si="1"/>
        <v>0</v>
      </c>
      <c r="M28" s="35">
        <f t="shared" si="2"/>
        <v>0</v>
      </c>
      <c r="N28" s="45">
        <f t="shared" si="3"/>
        <v>0</v>
      </c>
    </row>
    <row r="29" spans="2:14" ht="12.75">
      <c r="B29" s="40">
        <v>11</v>
      </c>
      <c r="C29" s="32">
        <v>7175.82</v>
      </c>
      <c r="D29" s="41">
        <v>3</v>
      </c>
      <c r="E29" s="33">
        <f t="shared" si="4"/>
        <v>0.015</v>
      </c>
      <c r="F29" s="42">
        <f>_XLL.VOSEEXPON(1,,_XLL.VOSEXBOUNDS(,20))</f>
        <v>2.504625122605561</v>
      </c>
      <c r="G29" s="34">
        <f t="shared" si="0"/>
        <v>0.02061100361979492</v>
      </c>
      <c r="H29" s="41">
        <f>_XLL.VOSEBINOMIAL(1,G29)</f>
        <v>0</v>
      </c>
      <c r="I29" s="33">
        <v>0.3</v>
      </c>
      <c r="J29" s="43">
        <f>_XLL.VOSEBETA(9,21)</f>
        <v>0.4570274741981153</v>
      </c>
      <c r="K29" s="33">
        <f>_XLL.VOSEBETA(4,9,U)</f>
        <v>0.20398587379467933</v>
      </c>
      <c r="L29" s="44">
        <f t="shared" si="1"/>
        <v>0</v>
      </c>
      <c r="M29" s="35">
        <f t="shared" si="2"/>
        <v>0</v>
      </c>
      <c r="N29" s="45">
        <f t="shared" si="3"/>
        <v>0</v>
      </c>
    </row>
    <row r="30" spans="2:14" ht="12.75">
      <c r="B30" s="40">
        <v>12</v>
      </c>
      <c r="C30" s="32">
        <v>13087.26</v>
      </c>
      <c r="D30" s="41">
        <v>1</v>
      </c>
      <c r="E30" s="33">
        <f t="shared" si="4"/>
        <v>0.005</v>
      </c>
      <c r="F30" s="42">
        <f>_XLL.VOSEEXPON(1,,_XLL.VOSEXBOUNDS(,20))</f>
        <v>1.9242885570614792</v>
      </c>
      <c r="G30" s="34">
        <f t="shared" si="0"/>
        <v>0.005419493126071435</v>
      </c>
      <c r="H30" s="41">
        <f>_XLL.VOSEBINOMIAL(1,G30)</f>
        <v>0</v>
      </c>
      <c r="I30" s="33">
        <v>0.3</v>
      </c>
      <c r="J30" s="43">
        <f>_XLL.VOSEBETA(9,21)</f>
        <v>0.32020285531390513</v>
      </c>
      <c r="K30" s="33">
        <f>_XLL.VOSEBETA(4,9,U)</f>
        <v>0.20398587379467933</v>
      </c>
      <c r="L30" s="44">
        <f t="shared" si="1"/>
        <v>0</v>
      </c>
      <c r="M30" s="35">
        <f t="shared" si="2"/>
        <v>0</v>
      </c>
      <c r="N30" s="45">
        <f t="shared" si="3"/>
        <v>0</v>
      </c>
    </row>
    <row r="31" spans="2:14" ht="12.75">
      <c r="B31" s="40">
        <v>13</v>
      </c>
      <c r="C31" s="32">
        <v>11478.65</v>
      </c>
      <c r="D31" s="41">
        <v>6</v>
      </c>
      <c r="E31" s="33">
        <f t="shared" si="4"/>
        <v>0.03</v>
      </c>
      <c r="F31" s="42">
        <f>_XLL.VOSEEXPON(1,,_XLL.VOSEXBOUNDS(,20))</f>
        <v>1.3762495222025832</v>
      </c>
      <c r="G31" s="34">
        <f t="shared" si="0"/>
        <v>0.024296373233545165</v>
      </c>
      <c r="H31" s="41">
        <f>_XLL.VOSEBINOMIAL(1,G31)</f>
        <v>0</v>
      </c>
      <c r="I31" s="33">
        <v>0.3</v>
      </c>
      <c r="J31" s="43">
        <f>_XLL.VOSEBETA(9,21)</f>
        <v>0.38449755133565944</v>
      </c>
      <c r="K31" s="33">
        <f>_XLL.VOSEBETA(4,9,U)</f>
        <v>0.20398587379467933</v>
      </c>
      <c r="L31" s="44">
        <f t="shared" si="1"/>
        <v>0</v>
      </c>
      <c r="M31" s="35">
        <f t="shared" si="2"/>
        <v>0</v>
      </c>
      <c r="N31" s="45">
        <f t="shared" si="3"/>
        <v>0</v>
      </c>
    </row>
    <row r="32" spans="2:14" ht="12.75">
      <c r="B32" s="40">
        <v>14</v>
      </c>
      <c r="C32" s="32">
        <v>13126.84</v>
      </c>
      <c r="D32" s="41">
        <v>6</v>
      </c>
      <c r="E32" s="33">
        <f t="shared" si="4"/>
        <v>0.03</v>
      </c>
      <c r="F32" s="42">
        <f>_XLL.VOSEEXPON(1,,_XLL.VOSEXBOUNDS(,20))</f>
        <v>2.1388339936034693</v>
      </c>
      <c r="G32" s="34">
        <f t="shared" si="0"/>
        <v>0.03573514030455846</v>
      </c>
      <c r="H32" s="41">
        <f>_XLL.VOSEBINOMIAL(1,G32)</f>
        <v>0</v>
      </c>
      <c r="I32" s="33">
        <v>0.3</v>
      </c>
      <c r="J32" s="43">
        <f>_XLL.VOSEBETA(9,21)</f>
        <v>0.314348885022799</v>
      </c>
      <c r="K32" s="33">
        <f>_XLL.VOSEBETA(4,9,U)</f>
        <v>0.20398587379467933</v>
      </c>
      <c r="L32" s="44">
        <f t="shared" si="1"/>
        <v>0</v>
      </c>
      <c r="M32" s="35">
        <f t="shared" si="2"/>
        <v>0</v>
      </c>
      <c r="N32" s="45">
        <f t="shared" si="3"/>
        <v>0</v>
      </c>
    </row>
    <row r="33" spans="2:14" ht="12.75">
      <c r="B33" s="40">
        <v>15</v>
      </c>
      <c r="C33" s="32">
        <v>4304.84</v>
      </c>
      <c r="D33" s="41">
        <v>4</v>
      </c>
      <c r="E33" s="33">
        <f t="shared" si="4"/>
        <v>0.02</v>
      </c>
      <c r="F33" s="42">
        <f>_XLL.VOSEEXPON(1,,_XLL.VOSEXBOUNDS(,20))</f>
        <v>0.010750147248781766</v>
      </c>
      <c r="G33" s="34">
        <f t="shared" si="0"/>
        <v>0.002542588406158763</v>
      </c>
      <c r="H33" s="41">
        <f>_XLL.VOSEBINOMIAL(1,G33)</f>
        <v>0</v>
      </c>
      <c r="I33" s="33">
        <v>0.3</v>
      </c>
      <c r="J33" s="43">
        <f>_XLL.VOSEBETA(9,21)</f>
        <v>0.29546140835840534</v>
      </c>
      <c r="K33" s="33">
        <f>_XLL.VOSEBETA(4,9,U)</f>
        <v>0.20398587379467933</v>
      </c>
      <c r="L33" s="44">
        <f t="shared" si="1"/>
        <v>0</v>
      </c>
      <c r="M33" s="35">
        <f t="shared" si="2"/>
        <v>0</v>
      </c>
      <c r="N33" s="45">
        <f t="shared" si="3"/>
        <v>0</v>
      </c>
    </row>
    <row r="34" spans="2:14" ht="12.75">
      <c r="B34" s="40">
        <v>16</v>
      </c>
      <c r="C34" s="32">
        <v>5907.14</v>
      </c>
      <c r="D34" s="41">
        <v>7</v>
      </c>
      <c r="E34" s="33">
        <f t="shared" si="4"/>
        <v>0.05</v>
      </c>
      <c r="F34" s="42">
        <f>_XLL.VOSEEXPON(1,,_XLL.VOSEXBOUNDS(,20))</f>
        <v>0.8102625645755653</v>
      </c>
      <c r="G34" s="34">
        <f t="shared" si="0"/>
        <v>0.0263442814485665</v>
      </c>
      <c r="H34" s="41">
        <f>_XLL.VOSEBINOMIAL(1,G34)</f>
        <v>0</v>
      </c>
      <c r="I34" s="33">
        <v>0.3</v>
      </c>
      <c r="J34" s="43">
        <f>_XLL.VOSEBETA(9,21)</f>
        <v>0.18713390251779946</v>
      </c>
      <c r="K34" s="33">
        <f>_XLL.VOSEBETA(4,9,U)</f>
        <v>0.20398587379467933</v>
      </c>
      <c r="L34" s="44">
        <f t="shared" si="1"/>
        <v>0</v>
      </c>
      <c r="M34" s="35">
        <f t="shared" si="2"/>
        <v>0</v>
      </c>
      <c r="N34" s="45">
        <f t="shared" si="3"/>
        <v>0</v>
      </c>
    </row>
    <row r="35" spans="2:14" ht="12.75">
      <c r="B35" s="40">
        <v>17</v>
      </c>
      <c r="C35" s="32">
        <v>9386.93</v>
      </c>
      <c r="D35" s="41">
        <v>5</v>
      </c>
      <c r="E35" s="33">
        <f t="shared" si="4"/>
        <v>0.025</v>
      </c>
      <c r="F35" s="42">
        <f>_XLL.VOSEEXPON(1,,_XLL.VOSEXBOUNDS(,20))</f>
        <v>2.9690209889199974</v>
      </c>
      <c r="G35" s="34">
        <f t="shared" si="0"/>
        <v>0.040156621028588656</v>
      </c>
      <c r="H35" s="41">
        <f>_XLL.VOSEBINOMIAL(1,G35)</f>
        <v>0</v>
      </c>
      <c r="I35" s="33">
        <v>0.3</v>
      </c>
      <c r="J35" s="43">
        <f>_XLL.VOSEBETA(9,21)</f>
        <v>0.3073954314150157</v>
      </c>
      <c r="K35" s="33">
        <f>_XLL.VOSEBETA(4,9,U)</f>
        <v>0.20398587379467933</v>
      </c>
      <c r="L35" s="44">
        <f t="shared" si="1"/>
        <v>0</v>
      </c>
      <c r="M35" s="35">
        <f t="shared" si="2"/>
        <v>0</v>
      </c>
      <c r="N35" s="45">
        <f t="shared" si="3"/>
        <v>0</v>
      </c>
    </row>
    <row r="36" spans="2:14" ht="12.75">
      <c r="B36" s="40">
        <v>18</v>
      </c>
      <c r="C36" s="32">
        <v>14126.45</v>
      </c>
      <c r="D36" s="41">
        <v>5</v>
      </c>
      <c r="E36" s="33">
        <f t="shared" si="4"/>
        <v>0.025</v>
      </c>
      <c r="F36" s="42">
        <f>_XLL.VOSEEXPON(1,,_XLL.VOSEXBOUNDS(,20))</f>
        <v>2.1261704126423457</v>
      </c>
      <c r="G36" s="34">
        <f t="shared" si="0"/>
        <v>0.029620988825118006</v>
      </c>
      <c r="H36" s="41">
        <f>_XLL.VOSEBINOMIAL(1,G36)</f>
        <v>0</v>
      </c>
      <c r="I36" s="33">
        <v>0.3</v>
      </c>
      <c r="J36" s="43">
        <f>_XLL.VOSEBETA(9,21)</f>
        <v>0.3749098649973044</v>
      </c>
      <c r="K36" s="33">
        <f>_XLL.VOSEBETA(4,9,U)</f>
        <v>0.20398587379467933</v>
      </c>
      <c r="L36" s="44">
        <f t="shared" si="1"/>
        <v>0</v>
      </c>
      <c r="M36" s="35">
        <f t="shared" si="2"/>
        <v>0</v>
      </c>
      <c r="N36" s="45">
        <f t="shared" si="3"/>
        <v>0</v>
      </c>
    </row>
    <row r="37" spans="2:14" ht="12.75">
      <c r="B37" s="40">
        <v>19</v>
      </c>
      <c r="C37" s="32">
        <v>14930.31</v>
      </c>
      <c r="D37" s="41">
        <v>5</v>
      </c>
      <c r="E37" s="33">
        <f t="shared" si="4"/>
        <v>0.025</v>
      </c>
      <c r="F37" s="42">
        <f>_XLL.VOSEEXPON(1,,_XLL.VOSEXBOUNDS(,20))</f>
        <v>1.5981463133664608</v>
      </c>
      <c r="G37" s="34">
        <f t="shared" si="0"/>
        <v>0.023020687584169443</v>
      </c>
      <c r="H37" s="41">
        <f>_XLL.VOSEBINOMIAL(1,G37)</f>
        <v>0</v>
      </c>
      <c r="I37" s="33">
        <v>0.3</v>
      </c>
      <c r="J37" s="43">
        <f>_XLL.VOSEBETA(9,21)</f>
        <v>0.2554477848015731</v>
      </c>
      <c r="K37" s="33">
        <f>_XLL.VOSEBETA(4,9,U)</f>
        <v>0.20398587379467933</v>
      </c>
      <c r="L37" s="44">
        <f t="shared" si="1"/>
        <v>0</v>
      </c>
      <c r="M37" s="35">
        <f t="shared" si="2"/>
        <v>0</v>
      </c>
      <c r="N37" s="45">
        <f t="shared" si="3"/>
        <v>0</v>
      </c>
    </row>
    <row r="38" spans="2:14" ht="12.75">
      <c r="B38" s="40">
        <v>20</v>
      </c>
      <c r="C38" s="32">
        <v>2015.8</v>
      </c>
      <c r="D38" s="41">
        <v>5</v>
      </c>
      <c r="E38" s="33">
        <f t="shared" si="4"/>
        <v>0.025</v>
      </c>
      <c r="F38" s="42">
        <f>_XLL.VOSEEXPON(1,,_XLL.VOSEXBOUNDS(,20))</f>
        <v>0.9865685268086102</v>
      </c>
      <c r="G38" s="34">
        <f t="shared" si="0"/>
        <v>0.015375965252196309</v>
      </c>
      <c r="H38" s="41">
        <f>_XLL.VOSEBINOMIAL(1,G38)</f>
        <v>0</v>
      </c>
      <c r="I38" s="33">
        <v>0.3</v>
      </c>
      <c r="J38" s="43">
        <f>_XLL.VOSEBETA(9,21)</f>
        <v>0.2541979055241359</v>
      </c>
      <c r="K38" s="33">
        <f>_XLL.VOSEBETA(4,9,U)</f>
        <v>0.20398587379467933</v>
      </c>
      <c r="L38" s="44">
        <f t="shared" si="1"/>
        <v>0</v>
      </c>
      <c r="M38" s="35">
        <f t="shared" si="2"/>
        <v>0</v>
      </c>
      <c r="N38" s="45">
        <f t="shared" si="3"/>
        <v>0</v>
      </c>
    </row>
    <row r="39" spans="2:14" ht="12.75">
      <c r="B39" s="40">
        <v>21</v>
      </c>
      <c r="C39" s="32">
        <v>10127.22</v>
      </c>
      <c r="D39" s="41">
        <v>4</v>
      </c>
      <c r="E39" s="33">
        <f t="shared" si="4"/>
        <v>0.02</v>
      </c>
      <c r="F39" s="42">
        <f>_XLL.VOSEEXPON(1,,_XLL.VOSEXBOUNDS(,20))</f>
        <v>1.1226224636244955</v>
      </c>
      <c r="G39" s="34">
        <f t="shared" si="0"/>
        <v>0.0136613115699159</v>
      </c>
      <c r="H39" s="41">
        <f>_XLL.VOSEBINOMIAL(1,G39)</f>
        <v>0</v>
      </c>
      <c r="I39" s="33">
        <v>0.3</v>
      </c>
      <c r="J39" s="43">
        <f>_XLL.VOSEBETA(9,21)</f>
        <v>0.40167654030820055</v>
      </c>
      <c r="K39" s="33">
        <f>_XLL.VOSEBETA(4,9,U)</f>
        <v>0.20398587379467933</v>
      </c>
      <c r="L39" s="44">
        <f t="shared" si="1"/>
        <v>0</v>
      </c>
      <c r="M39" s="35">
        <f t="shared" si="2"/>
        <v>0</v>
      </c>
      <c r="N39" s="45">
        <f t="shared" si="3"/>
        <v>0</v>
      </c>
    </row>
    <row r="40" spans="2:14" ht="12.75">
      <c r="B40" s="40">
        <v>22</v>
      </c>
      <c r="C40" s="32">
        <v>13934.22</v>
      </c>
      <c r="D40" s="41">
        <v>2</v>
      </c>
      <c r="E40" s="33">
        <f t="shared" si="4"/>
        <v>0.01</v>
      </c>
      <c r="F40" s="42">
        <f>_XLL.VOSEEXPON(1,,_XLL.VOSEXBOUNDS(,20))</f>
        <v>0.9999640504505513</v>
      </c>
      <c r="G40" s="34">
        <f t="shared" si="0"/>
        <v>0.006217363719088229</v>
      </c>
      <c r="H40" s="41">
        <f>_XLL.VOSEBINOMIAL(1,G40)</f>
        <v>0</v>
      </c>
      <c r="I40" s="33">
        <v>0.3</v>
      </c>
      <c r="J40" s="43">
        <f>_XLL.VOSEBETA(9,21)</f>
        <v>0.1316366347657887</v>
      </c>
      <c r="K40" s="33">
        <f>_XLL.VOSEBETA(4,9,U)</f>
        <v>0.20398587379467933</v>
      </c>
      <c r="L40" s="44">
        <f t="shared" si="1"/>
        <v>0</v>
      </c>
      <c r="M40" s="35">
        <f t="shared" si="2"/>
        <v>0</v>
      </c>
      <c r="N40" s="45">
        <f t="shared" si="3"/>
        <v>0</v>
      </c>
    </row>
    <row r="41" spans="2:14" ht="12.75">
      <c r="B41" s="40">
        <v>23</v>
      </c>
      <c r="C41" s="32">
        <v>14617.87</v>
      </c>
      <c r="D41" s="41">
        <v>2</v>
      </c>
      <c r="E41" s="33">
        <f t="shared" si="4"/>
        <v>0.01</v>
      </c>
      <c r="F41" s="42">
        <f>_XLL.VOSEEXPON(1,,_XLL.VOSEXBOUNDS(,20))</f>
        <v>0.18619771628703136</v>
      </c>
      <c r="G41" s="34">
        <f t="shared" si="0"/>
        <v>0.0021485320482706296</v>
      </c>
      <c r="H41" s="41">
        <f>_XLL.VOSEBINOMIAL(1,G41)</f>
        <v>0</v>
      </c>
      <c r="I41" s="33">
        <v>0.3</v>
      </c>
      <c r="J41" s="43">
        <f>_XLL.VOSEBETA(9,21)</f>
        <v>0.2854461485891768</v>
      </c>
      <c r="K41" s="33">
        <f>_XLL.VOSEBETA(4,9,U)</f>
        <v>0.20398587379467933</v>
      </c>
      <c r="L41" s="44">
        <f t="shared" si="1"/>
        <v>0</v>
      </c>
      <c r="M41" s="35">
        <f t="shared" si="2"/>
        <v>0</v>
      </c>
      <c r="N41" s="45">
        <f t="shared" si="3"/>
        <v>0</v>
      </c>
    </row>
    <row r="42" spans="2:14" ht="12.75">
      <c r="B42" s="40">
        <v>24</v>
      </c>
      <c r="C42" s="32">
        <v>4006.14</v>
      </c>
      <c r="D42" s="41">
        <v>7</v>
      </c>
      <c r="E42" s="33">
        <f t="shared" si="4"/>
        <v>0.05</v>
      </c>
      <c r="F42" s="42">
        <f>_XLL.VOSEEXPON(1,,_XLL.VOSEXBOUNDS(,20))</f>
        <v>0.023298618809090673</v>
      </c>
      <c r="G42" s="34">
        <f t="shared" si="0"/>
        <v>0.006670182804404629</v>
      </c>
      <c r="H42" s="41">
        <f>_XLL.VOSEBINOMIAL(1,G42)</f>
        <v>0</v>
      </c>
      <c r="I42" s="33">
        <v>0.3</v>
      </c>
      <c r="J42" s="43">
        <f>_XLL.VOSEBETA(9,21)</f>
        <v>0.29046626217481114</v>
      </c>
      <c r="K42" s="33">
        <f>_XLL.VOSEBETA(4,9,U)</f>
        <v>0.20398587379467933</v>
      </c>
      <c r="L42" s="44">
        <f t="shared" si="1"/>
        <v>0</v>
      </c>
      <c r="M42" s="35">
        <f t="shared" si="2"/>
        <v>0</v>
      </c>
      <c r="N42" s="45">
        <f t="shared" si="3"/>
        <v>0</v>
      </c>
    </row>
    <row r="43" spans="2:14" ht="12.75">
      <c r="B43" s="40">
        <v>25</v>
      </c>
      <c r="C43" s="32">
        <v>10378.52</v>
      </c>
      <c r="D43" s="41">
        <v>5</v>
      </c>
      <c r="E43" s="33">
        <f t="shared" si="4"/>
        <v>0.025</v>
      </c>
      <c r="F43" s="42">
        <f>_XLL.VOSEEXPON(1,,_XLL.VOSEXBOUNDS(,20))</f>
        <v>0.48830449507305873</v>
      </c>
      <c r="G43" s="34">
        <f t="shared" si="0"/>
        <v>0.009147664855501916</v>
      </c>
      <c r="H43" s="41">
        <f>_XLL.VOSEBINOMIAL(1,G43)</f>
        <v>0</v>
      </c>
      <c r="I43" s="33">
        <v>0.3</v>
      </c>
      <c r="J43" s="43">
        <f>_XLL.VOSEBETA(9,21)</f>
        <v>0.46289001962533405</v>
      </c>
      <c r="K43" s="33">
        <f>_XLL.VOSEBETA(4,9,U)</f>
        <v>0.20398587379467933</v>
      </c>
      <c r="L43" s="44">
        <f t="shared" si="1"/>
        <v>0</v>
      </c>
      <c r="M43" s="35">
        <f t="shared" si="2"/>
        <v>0</v>
      </c>
      <c r="N43" s="45">
        <f t="shared" si="3"/>
        <v>0</v>
      </c>
    </row>
    <row r="44" spans="2:14" ht="12.75">
      <c r="B44" s="40">
        <v>26</v>
      </c>
      <c r="C44" s="32">
        <v>14748.11</v>
      </c>
      <c r="D44" s="41">
        <v>6</v>
      </c>
      <c r="E44" s="33">
        <f t="shared" si="4"/>
        <v>0.03</v>
      </c>
      <c r="F44" s="42">
        <f>_XLL.VOSEEXPON(1,,_XLL.VOSEXBOUNDS(,20))</f>
        <v>1.0629307458611696</v>
      </c>
      <c r="G44" s="34">
        <f t="shared" si="0"/>
        <v>0.019596591588423962</v>
      </c>
      <c r="H44" s="41">
        <f>_XLL.VOSEBINOMIAL(1,G44)</f>
        <v>0</v>
      </c>
      <c r="I44" s="33">
        <v>0.3</v>
      </c>
      <c r="J44" s="43">
        <f>_XLL.VOSEBETA(9,21)</f>
        <v>0.21473429953292283</v>
      </c>
      <c r="K44" s="33">
        <f>_XLL.VOSEBETA(4,9,U)</f>
        <v>0.20398587379467933</v>
      </c>
      <c r="L44" s="44">
        <f t="shared" si="1"/>
        <v>0</v>
      </c>
      <c r="M44" s="35">
        <f t="shared" si="2"/>
        <v>0</v>
      </c>
      <c r="N44" s="45">
        <f t="shared" si="3"/>
        <v>0</v>
      </c>
    </row>
    <row r="45" spans="2:14" ht="12.75">
      <c r="B45" s="40">
        <v>27</v>
      </c>
      <c r="C45" s="32">
        <v>9692.48</v>
      </c>
      <c r="D45" s="41">
        <v>6</v>
      </c>
      <c r="E45" s="33">
        <f t="shared" si="4"/>
        <v>0.03</v>
      </c>
      <c r="F45" s="42">
        <f>_XLL.VOSEEXPON(1,,_XLL.VOSEXBOUNDS(,20))</f>
        <v>0.5406889244155747</v>
      </c>
      <c r="G45" s="34">
        <f t="shared" si="0"/>
        <v>0.011762964266740037</v>
      </c>
      <c r="H45" s="41">
        <f>_XLL.VOSEBINOMIAL(1,G45)</f>
        <v>0</v>
      </c>
      <c r="I45" s="33">
        <v>0.3</v>
      </c>
      <c r="J45" s="43">
        <f>_XLL.VOSEBETA(9,21)</f>
        <v>0.17487610651350544</v>
      </c>
      <c r="K45" s="33">
        <f>_XLL.VOSEBETA(4,9,U)</f>
        <v>0.20398587379467933</v>
      </c>
      <c r="L45" s="44">
        <f t="shared" si="1"/>
        <v>0</v>
      </c>
      <c r="M45" s="35">
        <f t="shared" si="2"/>
        <v>0</v>
      </c>
      <c r="N45" s="45">
        <f t="shared" si="3"/>
        <v>0</v>
      </c>
    </row>
    <row r="46" spans="2:14" ht="12.75">
      <c r="B46" s="40">
        <v>28</v>
      </c>
      <c r="C46" s="32">
        <v>11134.7</v>
      </c>
      <c r="D46" s="41">
        <v>5</v>
      </c>
      <c r="E46" s="33">
        <f t="shared" si="4"/>
        <v>0.025</v>
      </c>
      <c r="F46" s="42">
        <f>_XLL.VOSEEXPON(1,,_XLL.VOSEXBOUNDS(,20))</f>
        <v>0.014004783582593931</v>
      </c>
      <c r="G46" s="34">
        <f t="shared" si="0"/>
        <v>0.003218918461871105</v>
      </c>
      <c r="H46" s="41">
        <f>_XLL.VOSEBINOMIAL(1,G46)</f>
        <v>0</v>
      </c>
      <c r="I46" s="33">
        <v>0.3</v>
      </c>
      <c r="J46" s="43">
        <f>_XLL.VOSEBETA(9,21)</f>
        <v>0.44949781091690255</v>
      </c>
      <c r="K46" s="33">
        <f>_XLL.VOSEBETA(4,9,U)</f>
        <v>0.20398587379467933</v>
      </c>
      <c r="L46" s="44">
        <f t="shared" si="1"/>
        <v>0</v>
      </c>
      <c r="M46" s="35">
        <f t="shared" si="2"/>
        <v>0</v>
      </c>
      <c r="N46" s="45">
        <f t="shared" si="3"/>
        <v>0</v>
      </c>
    </row>
    <row r="47" spans="2:14" ht="12.75">
      <c r="B47" s="40">
        <v>29</v>
      </c>
      <c r="C47" s="32">
        <v>5443.91</v>
      </c>
      <c r="D47" s="41">
        <v>1</v>
      </c>
      <c r="E47" s="33">
        <f t="shared" si="4"/>
        <v>0.005</v>
      </c>
      <c r="F47" s="42">
        <f>_XLL.VOSEEXPON(1,,_XLL.VOSEXBOUNDS(,20))</f>
        <v>0.31750874361128667</v>
      </c>
      <c r="G47" s="34">
        <f t="shared" si="0"/>
        <v>0.0014025435924459528</v>
      </c>
      <c r="H47" s="41">
        <f>_XLL.VOSEBINOMIAL(1,G47)</f>
        <v>0</v>
      </c>
      <c r="I47" s="33">
        <v>0.3</v>
      </c>
      <c r="J47" s="43">
        <f>_XLL.VOSEBETA(9,21)</f>
        <v>0.26431720051909924</v>
      </c>
      <c r="K47" s="33">
        <f>_XLL.VOSEBETA(4,9,U)</f>
        <v>0.20398587379467933</v>
      </c>
      <c r="L47" s="44">
        <f t="shared" si="1"/>
        <v>0</v>
      </c>
      <c r="M47" s="35">
        <f t="shared" si="2"/>
        <v>0</v>
      </c>
      <c r="N47" s="45">
        <f t="shared" si="3"/>
        <v>0</v>
      </c>
    </row>
    <row r="48" spans="2:14" ht="12.75">
      <c r="B48" s="40">
        <v>30</v>
      </c>
      <c r="C48" s="32">
        <v>8805.94</v>
      </c>
      <c r="D48" s="41">
        <v>4</v>
      </c>
      <c r="E48" s="33">
        <f t="shared" si="4"/>
        <v>0.02</v>
      </c>
      <c r="F48" s="42">
        <f>_XLL.VOSEEXPON(1,,_XLL.VOSEXBOUNDS(,20))</f>
        <v>0.6902677524159052</v>
      </c>
      <c r="G48" s="34">
        <f t="shared" si="0"/>
        <v>0.009337764457829996</v>
      </c>
      <c r="H48" s="41">
        <f>_XLL.VOSEBINOMIAL(1,G48)</f>
        <v>0</v>
      </c>
      <c r="I48" s="33">
        <v>0.3</v>
      </c>
      <c r="J48" s="43">
        <f>_XLL.VOSEBETA(9,21)</f>
        <v>0.34587771213414387</v>
      </c>
      <c r="K48" s="33">
        <f>_XLL.VOSEBETA(4,9,U)</f>
        <v>0.20398587379467933</v>
      </c>
      <c r="L48" s="44">
        <f t="shared" si="1"/>
        <v>0</v>
      </c>
      <c r="M48" s="35">
        <f t="shared" si="2"/>
        <v>0</v>
      </c>
      <c r="N48" s="45">
        <f t="shared" si="3"/>
        <v>0</v>
      </c>
    </row>
    <row r="49" spans="2:14" ht="12.75">
      <c r="B49" s="40">
        <v>31</v>
      </c>
      <c r="C49" s="32">
        <v>5408.5</v>
      </c>
      <c r="D49" s="41">
        <v>4</v>
      </c>
      <c r="E49" s="33">
        <f t="shared" si="4"/>
        <v>0.02</v>
      </c>
      <c r="F49" s="42">
        <f>_XLL.VOSEEXPON(1,,_XLL.VOSEXBOUNDS(,20))</f>
        <v>1.7494553263047061</v>
      </c>
      <c r="G49" s="34">
        <f t="shared" si="0"/>
        <v>0.019929640196718005</v>
      </c>
      <c r="H49" s="41">
        <f>_XLL.VOSEBINOMIAL(1,G49)</f>
        <v>0</v>
      </c>
      <c r="I49" s="33">
        <v>0.3</v>
      </c>
      <c r="J49" s="43">
        <f>_XLL.VOSEBETA(9,21)</f>
        <v>0.22312727387430492</v>
      </c>
      <c r="K49" s="33">
        <f>_XLL.VOSEBETA(4,9,U)</f>
        <v>0.20398587379467933</v>
      </c>
      <c r="L49" s="44">
        <f t="shared" si="1"/>
        <v>0</v>
      </c>
      <c r="M49" s="35">
        <f t="shared" si="2"/>
        <v>0</v>
      </c>
      <c r="N49" s="45">
        <f t="shared" si="3"/>
        <v>0</v>
      </c>
    </row>
    <row r="50" spans="2:14" ht="12.75">
      <c r="B50" s="40">
        <v>32</v>
      </c>
      <c r="C50" s="32">
        <v>1623.91</v>
      </c>
      <c r="D50" s="41">
        <v>1</v>
      </c>
      <c r="E50" s="33">
        <f t="shared" si="4"/>
        <v>0.005</v>
      </c>
      <c r="F50" s="42">
        <f>_XLL.VOSEEXPON(1,,_XLL.VOSEXBOUNDS(,20))</f>
        <v>0.1861214194368832</v>
      </c>
      <c r="G50" s="34">
        <f t="shared" si="0"/>
        <v>0.0010740752820099441</v>
      </c>
      <c r="H50" s="41">
        <f>_XLL.VOSEBINOMIAL(1,G50)</f>
        <v>0</v>
      </c>
      <c r="I50" s="33">
        <v>0.3</v>
      </c>
      <c r="J50" s="43">
        <f>_XLL.VOSEBETA(9,21)</f>
        <v>0.3769551680379226</v>
      </c>
      <c r="K50" s="33">
        <f>_XLL.VOSEBETA(4,9,U)</f>
        <v>0.20398587379467933</v>
      </c>
      <c r="L50" s="44">
        <f t="shared" si="1"/>
        <v>0</v>
      </c>
      <c r="M50" s="35">
        <f t="shared" si="2"/>
        <v>0</v>
      </c>
      <c r="N50" s="45">
        <f t="shared" si="3"/>
        <v>0</v>
      </c>
    </row>
    <row r="51" spans="2:14" ht="12.75">
      <c r="B51" s="40">
        <v>33</v>
      </c>
      <c r="C51" s="32">
        <v>3707.72</v>
      </c>
      <c r="D51" s="41">
        <v>2</v>
      </c>
      <c r="E51" s="33">
        <f t="shared" si="4"/>
        <v>0.01</v>
      </c>
      <c r="F51" s="42">
        <f>_XLL.VOSEEXPON(1,,_XLL.VOSEXBOUNDS(,20))</f>
        <v>1.1463091729390502</v>
      </c>
      <c r="G51" s="34">
        <f t="shared" si="0"/>
        <v>0.006949089331530723</v>
      </c>
      <c r="H51" s="41">
        <f>_XLL.VOSEBINOMIAL(1,G51)</f>
        <v>0</v>
      </c>
      <c r="I51" s="33">
        <v>0.3</v>
      </c>
      <c r="J51" s="43">
        <f>_XLL.VOSEBETA(9,21)</f>
        <v>0.25977850535018804</v>
      </c>
      <c r="K51" s="33">
        <f>_XLL.VOSEBETA(4,9,U)</f>
        <v>0.20398587379467933</v>
      </c>
      <c r="L51" s="44">
        <f t="shared" si="1"/>
        <v>0</v>
      </c>
      <c r="M51" s="35">
        <f t="shared" si="2"/>
        <v>0</v>
      </c>
      <c r="N51" s="45">
        <f t="shared" si="3"/>
        <v>0</v>
      </c>
    </row>
    <row r="52" spans="2:14" ht="12.75">
      <c r="B52" s="40">
        <v>34</v>
      </c>
      <c r="C52" s="32">
        <v>5842.6</v>
      </c>
      <c r="D52" s="41">
        <v>1</v>
      </c>
      <c r="E52" s="33">
        <f t="shared" si="4"/>
        <v>0.005</v>
      </c>
      <c r="F52" s="42">
        <f>_XLL.VOSEEXPON(1,,_XLL.VOSEXBOUNDS(,20))</f>
        <v>1.3396479880355419</v>
      </c>
      <c r="G52" s="34">
        <f t="shared" si="0"/>
        <v>0.0039578917035065905</v>
      </c>
      <c r="H52" s="41">
        <f>_XLL.VOSEBINOMIAL(1,G52)</f>
        <v>0</v>
      </c>
      <c r="I52" s="33">
        <v>0.3</v>
      </c>
      <c r="J52" s="43">
        <f>_XLL.VOSEBETA(9,21)</f>
        <v>0.2573453228264856</v>
      </c>
      <c r="K52" s="33">
        <f>_XLL.VOSEBETA(4,9,U)</f>
        <v>0.20398587379467933</v>
      </c>
      <c r="L52" s="44">
        <f t="shared" si="1"/>
        <v>0</v>
      </c>
      <c r="M52" s="35">
        <f t="shared" si="2"/>
        <v>0</v>
      </c>
      <c r="N52" s="45">
        <f t="shared" si="3"/>
        <v>0</v>
      </c>
    </row>
    <row r="53" spans="2:14" ht="12.75">
      <c r="B53" s="40">
        <v>35</v>
      </c>
      <c r="C53" s="32">
        <v>12810.81</v>
      </c>
      <c r="D53" s="41">
        <v>3</v>
      </c>
      <c r="E53" s="33">
        <f t="shared" si="4"/>
        <v>0.015</v>
      </c>
      <c r="F53" s="42">
        <f>_XLL.VOSEEXPON(1,,_XLL.VOSEXBOUNDS(,20))</f>
        <v>3.3606256540974035</v>
      </c>
      <c r="G53" s="34">
        <f t="shared" si="0"/>
        <v>0.027031007605983735</v>
      </c>
      <c r="H53" s="41">
        <f>_XLL.VOSEBINOMIAL(1,G53)</f>
        <v>0</v>
      </c>
      <c r="I53" s="33">
        <v>0.3</v>
      </c>
      <c r="J53" s="43">
        <f>_XLL.VOSEBETA(9,21)</f>
        <v>0.20820648602476016</v>
      </c>
      <c r="K53" s="33">
        <f>_XLL.VOSEBETA(4,9,U)</f>
        <v>0.20398587379467933</v>
      </c>
      <c r="L53" s="44">
        <f t="shared" si="1"/>
        <v>0</v>
      </c>
      <c r="M53" s="35">
        <f t="shared" si="2"/>
        <v>0</v>
      </c>
      <c r="N53" s="45">
        <f t="shared" si="3"/>
        <v>0</v>
      </c>
    </row>
    <row r="54" spans="2:14" ht="12.75">
      <c r="B54" s="40">
        <v>36</v>
      </c>
      <c r="C54" s="32">
        <v>9063.28</v>
      </c>
      <c r="D54" s="41">
        <v>4</v>
      </c>
      <c r="E54" s="33">
        <f t="shared" si="4"/>
        <v>0.02</v>
      </c>
      <c r="F54" s="42">
        <f>_XLL.VOSEEXPON(1,,_XLL.VOSEXBOUNDS(,20))</f>
        <v>1.6169074118526092</v>
      </c>
      <c r="G54" s="34">
        <f t="shared" si="0"/>
        <v>0.018604161052197036</v>
      </c>
      <c r="H54" s="41">
        <f>_XLL.VOSEBINOMIAL(1,G54)</f>
        <v>0</v>
      </c>
      <c r="I54" s="33">
        <v>0.3</v>
      </c>
      <c r="J54" s="43">
        <f>_XLL.VOSEBETA(9,21)</f>
        <v>0.15136230136343354</v>
      </c>
      <c r="K54" s="33">
        <f>_XLL.VOSEBETA(4,9,U)</f>
        <v>0.20398587379467933</v>
      </c>
      <c r="L54" s="44">
        <f t="shared" si="1"/>
        <v>0</v>
      </c>
      <c r="M54" s="35">
        <f t="shared" si="2"/>
        <v>0</v>
      </c>
      <c r="N54" s="45">
        <f t="shared" si="3"/>
        <v>0</v>
      </c>
    </row>
    <row r="55" spans="2:14" ht="12.75">
      <c r="B55" s="40">
        <v>37</v>
      </c>
      <c r="C55" s="32">
        <v>5552.77</v>
      </c>
      <c r="D55" s="41">
        <v>4</v>
      </c>
      <c r="E55" s="33">
        <f t="shared" si="4"/>
        <v>0.02</v>
      </c>
      <c r="F55" s="42">
        <f>_XLL.VOSEEXPON(1,,_XLL.VOSEXBOUNDS(,20))</f>
        <v>0.03994836573694126</v>
      </c>
      <c r="G55" s="34">
        <f t="shared" si="0"/>
        <v>0.0028345705910403575</v>
      </c>
      <c r="H55" s="41">
        <f>_XLL.VOSEBINOMIAL(1,G55)</f>
        <v>0</v>
      </c>
      <c r="I55" s="33">
        <v>0.3</v>
      </c>
      <c r="J55" s="43">
        <f>_XLL.VOSEBETA(9,21)</f>
        <v>0.24361247647271161</v>
      </c>
      <c r="K55" s="33">
        <f>_XLL.VOSEBETA(4,9,U)</f>
        <v>0.20398587379467933</v>
      </c>
      <c r="L55" s="44">
        <f t="shared" si="1"/>
        <v>0</v>
      </c>
      <c r="M55" s="35">
        <f t="shared" si="2"/>
        <v>0</v>
      </c>
      <c r="N55" s="45">
        <f t="shared" si="3"/>
        <v>0</v>
      </c>
    </row>
    <row r="56" spans="2:14" ht="12.75">
      <c r="B56" s="40">
        <v>38</v>
      </c>
      <c r="C56" s="32">
        <v>7867.87</v>
      </c>
      <c r="D56" s="41">
        <v>6</v>
      </c>
      <c r="E56" s="33">
        <f t="shared" si="4"/>
        <v>0.03</v>
      </c>
      <c r="F56" s="42">
        <f>_XLL.VOSEEXPON(1,,_XLL.VOSEXBOUNDS(,20))</f>
        <v>0.9768386119832378</v>
      </c>
      <c r="G56" s="34">
        <f t="shared" si="0"/>
        <v>0.018305209580254986</v>
      </c>
      <c r="H56" s="41">
        <f>_XLL.VOSEBINOMIAL(1,G56)</f>
        <v>0</v>
      </c>
      <c r="I56" s="33">
        <v>0.3</v>
      </c>
      <c r="J56" s="43">
        <f>_XLL.VOSEBETA(9,21)</f>
        <v>0.27366559341810237</v>
      </c>
      <c r="K56" s="33">
        <f>_XLL.VOSEBETA(4,9,U)</f>
        <v>0.20398587379467933</v>
      </c>
      <c r="L56" s="44">
        <f t="shared" si="1"/>
        <v>0</v>
      </c>
      <c r="M56" s="35">
        <f t="shared" si="2"/>
        <v>0</v>
      </c>
      <c r="N56" s="45">
        <f t="shared" si="3"/>
        <v>0</v>
      </c>
    </row>
    <row r="57" spans="2:14" ht="12.75">
      <c r="B57" s="40">
        <v>39</v>
      </c>
      <c r="C57" s="32">
        <v>8124.51</v>
      </c>
      <c r="D57" s="41">
        <v>1</v>
      </c>
      <c r="E57" s="33">
        <f t="shared" si="4"/>
        <v>0.005</v>
      </c>
      <c r="F57" s="42">
        <f>_XLL.VOSEEXPON(1,,_XLL.VOSEXBOUNDS(,20))</f>
        <v>2.6872511559289682</v>
      </c>
      <c r="G57" s="34">
        <f t="shared" si="0"/>
        <v>0.007326899623240158</v>
      </c>
      <c r="H57" s="41">
        <f>_XLL.VOSEBINOMIAL(1,G57)</f>
        <v>0</v>
      </c>
      <c r="I57" s="33">
        <v>0.3</v>
      </c>
      <c r="J57" s="43">
        <f>_XLL.VOSEBETA(9,21)</f>
        <v>0.3504596693060069</v>
      </c>
      <c r="K57" s="33">
        <f>_XLL.VOSEBETA(4,9,U)</f>
        <v>0.20398587379467933</v>
      </c>
      <c r="L57" s="44">
        <f t="shared" si="1"/>
        <v>0</v>
      </c>
      <c r="M57" s="35">
        <f t="shared" si="2"/>
        <v>0</v>
      </c>
      <c r="N57" s="45">
        <f t="shared" si="3"/>
        <v>0</v>
      </c>
    </row>
    <row r="58" spans="2:14" ht="12.75">
      <c r="B58" s="40">
        <v>40</v>
      </c>
      <c r="C58" s="32">
        <v>12905.89</v>
      </c>
      <c r="D58" s="41">
        <v>7</v>
      </c>
      <c r="E58" s="33">
        <f t="shared" si="4"/>
        <v>0.05</v>
      </c>
      <c r="F58" s="42">
        <f>_XLL.VOSEEXPON(1,,_XLL.VOSEXBOUNDS(,20))</f>
        <v>0.12570648361700748</v>
      </c>
      <c r="G58" s="34">
        <f t="shared" si="0"/>
        <v>0.00923037942460255</v>
      </c>
      <c r="H58" s="41">
        <f>_XLL.VOSEBINOMIAL(1,G58)</f>
        <v>0</v>
      </c>
      <c r="I58" s="33">
        <v>0.3</v>
      </c>
      <c r="J58" s="43">
        <f>_XLL.VOSEBETA(9,21)</f>
        <v>0.23863183776440372</v>
      </c>
      <c r="K58" s="33">
        <f>_XLL.VOSEBETA(4,9,U)</f>
        <v>0.20398587379467933</v>
      </c>
      <c r="L58" s="44">
        <f t="shared" si="1"/>
        <v>0</v>
      </c>
      <c r="M58" s="35">
        <f t="shared" si="2"/>
        <v>0</v>
      </c>
      <c r="N58" s="45">
        <f t="shared" si="3"/>
        <v>0</v>
      </c>
    </row>
    <row r="59" spans="2:14" ht="12.75">
      <c r="B59" s="40">
        <v>41</v>
      </c>
      <c r="C59" s="32">
        <v>10319.22</v>
      </c>
      <c r="D59" s="41">
        <v>4</v>
      </c>
      <c r="E59" s="33">
        <f t="shared" si="4"/>
        <v>0.02</v>
      </c>
      <c r="F59" s="42">
        <f>_XLL.VOSEEXPON(1,,_XLL.VOSEXBOUNDS(,20))</f>
        <v>0.47158917521906213</v>
      </c>
      <c r="G59" s="34">
        <f t="shared" si="0"/>
        <v>0.007150978685861567</v>
      </c>
      <c r="H59" s="41">
        <f>_XLL.VOSEBINOMIAL(1,G59)</f>
        <v>0</v>
      </c>
      <c r="I59" s="33">
        <v>0.3</v>
      </c>
      <c r="J59" s="43">
        <f>_XLL.VOSEBETA(9,21)</f>
        <v>0.30193100029219744</v>
      </c>
      <c r="K59" s="33">
        <f>_XLL.VOSEBETA(4,9,U)</f>
        <v>0.20398587379467933</v>
      </c>
      <c r="L59" s="44">
        <f t="shared" si="1"/>
        <v>0</v>
      </c>
      <c r="M59" s="35">
        <f t="shared" si="2"/>
        <v>0</v>
      </c>
      <c r="N59" s="45">
        <f t="shared" si="3"/>
        <v>0</v>
      </c>
    </row>
    <row r="60" spans="2:14" ht="12.75">
      <c r="B60" s="40">
        <v>42</v>
      </c>
      <c r="C60" s="32">
        <v>14712.99</v>
      </c>
      <c r="D60" s="41">
        <v>4</v>
      </c>
      <c r="E60" s="33">
        <f t="shared" si="4"/>
        <v>0.02</v>
      </c>
      <c r="F60" s="42">
        <f>_XLL.VOSEEXPON(1,,_XLL.VOSEXBOUNDS(,20))</f>
        <v>3.3150434369304618</v>
      </c>
      <c r="G60" s="34">
        <f t="shared" si="0"/>
        <v>0.03558552130297556</v>
      </c>
      <c r="H60" s="41">
        <f>_XLL.VOSEBINOMIAL(1,G60)</f>
        <v>0</v>
      </c>
      <c r="I60" s="33">
        <v>0.3</v>
      </c>
      <c r="J60" s="43">
        <f>_XLL.VOSEBETA(9,21)</f>
        <v>0.41255600644187884</v>
      </c>
      <c r="K60" s="33">
        <f>_XLL.VOSEBETA(4,9,U)</f>
        <v>0.20398587379467933</v>
      </c>
      <c r="L60" s="44">
        <f t="shared" si="1"/>
        <v>0</v>
      </c>
      <c r="M60" s="35">
        <f t="shared" si="2"/>
        <v>0</v>
      </c>
      <c r="N60" s="45">
        <f t="shared" si="3"/>
        <v>0</v>
      </c>
    </row>
    <row r="61" spans="2:14" ht="12.75">
      <c r="B61" s="40">
        <v>43</v>
      </c>
      <c r="C61" s="32">
        <v>14436.88</v>
      </c>
      <c r="D61" s="41">
        <v>7</v>
      </c>
      <c r="E61" s="33">
        <f t="shared" si="4"/>
        <v>0.05</v>
      </c>
      <c r="F61" s="42">
        <f>_XLL.VOSEEXPON(1,,_XLL.VOSEXBOUNDS(,20))</f>
        <v>1.098840513371974</v>
      </c>
      <c r="G61" s="34">
        <f t="shared" si="0"/>
        <v>0.033558730168476714</v>
      </c>
      <c r="H61" s="41">
        <f>_XLL.VOSEBINOMIAL(1,G61)</f>
        <v>0</v>
      </c>
      <c r="I61" s="33">
        <v>0.3</v>
      </c>
      <c r="J61" s="43">
        <f>_XLL.VOSEBETA(9,21)</f>
        <v>0.31807716496359195</v>
      </c>
      <c r="K61" s="33">
        <f>_XLL.VOSEBETA(4,9,U)</f>
        <v>0.20398587379467933</v>
      </c>
      <c r="L61" s="44">
        <f t="shared" si="1"/>
        <v>0</v>
      </c>
      <c r="M61" s="35">
        <f t="shared" si="2"/>
        <v>0</v>
      </c>
      <c r="N61" s="45">
        <f t="shared" si="3"/>
        <v>0</v>
      </c>
    </row>
    <row r="62" spans="2:14" ht="12.75">
      <c r="B62" s="40">
        <v>44</v>
      </c>
      <c r="C62" s="32">
        <v>7941.61</v>
      </c>
      <c r="D62" s="41">
        <v>5</v>
      </c>
      <c r="E62" s="33">
        <f t="shared" si="4"/>
        <v>0.025</v>
      </c>
      <c r="F62" s="42">
        <f>_XLL.VOSEEXPON(1,,_XLL.VOSEXBOUNDS(,20))</f>
        <v>0.38362399757438637</v>
      </c>
      <c r="G62" s="34">
        <f t="shared" si="0"/>
        <v>0.00783915863676851</v>
      </c>
      <c r="H62" s="41">
        <f>_XLL.VOSEBINOMIAL(1,G62)</f>
        <v>0</v>
      </c>
      <c r="I62" s="33">
        <v>0.3</v>
      </c>
      <c r="J62" s="43">
        <f>_XLL.VOSEBETA(9,21)</f>
        <v>0.44336513625757135</v>
      </c>
      <c r="K62" s="33">
        <f>_XLL.VOSEBETA(4,9,U)</f>
        <v>0.20398587379467933</v>
      </c>
      <c r="L62" s="44">
        <f t="shared" si="1"/>
        <v>0</v>
      </c>
      <c r="M62" s="35">
        <f t="shared" si="2"/>
        <v>0</v>
      </c>
      <c r="N62" s="45">
        <f t="shared" si="3"/>
        <v>0</v>
      </c>
    </row>
    <row r="63" spans="2:14" ht="12.75">
      <c r="B63" s="40">
        <v>45</v>
      </c>
      <c r="C63" s="32">
        <v>1890.84</v>
      </c>
      <c r="D63" s="41">
        <v>3</v>
      </c>
      <c r="E63" s="33">
        <f t="shared" si="4"/>
        <v>0.015</v>
      </c>
      <c r="F63" s="42">
        <f>_XLL.VOSEEXPON(1,,_XLL.VOSEXBOUNDS(,20))</f>
        <v>0.5824661651997519</v>
      </c>
      <c r="G63" s="34">
        <f t="shared" si="0"/>
        <v>0.006194811439251348</v>
      </c>
      <c r="H63" s="41">
        <f>_XLL.VOSEBINOMIAL(1,G63)</f>
        <v>0</v>
      </c>
      <c r="I63" s="33">
        <v>0.3</v>
      </c>
      <c r="J63" s="43">
        <f>_XLL.VOSEBETA(9,21)</f>
        <v>0.3030287551680789</v>
      </c>
      <c r="K63" s="33">
        <f>_XLL.VOSEBETA(4,9,U)</f>
        <v>0.20398587379467933</v>
      </c>
      <c r="L63" s="44">
        <f t="shared" si="1"/>
        <v>0</v>
      </c>
      <c r="M63" s="35">
        <f t="shared" si="2"/>
        <v>0</v>
      </c>
      <c r="N63" s="45">
        <f t="shared" si="3"/>
        <v>0</v>
      </c>
    </row>
    <row r="64" spans="2:14" ht="12.75">
      <c r="B64" s="40">
        <v>46</v>
      </c>
      <c r="C64" s="32">
        <v>13557.84</v>
      </c>
      <c r="D64" s="41">
        <v>3</v>
      </c>
      <c r="E64" s="33">
        <f t="shared" si="4"/>
        <v>0.015</v>
      </c>
      <c r="F64" s="42">
        <f>_XLL.VOSEEXPON(1,,_XLL.VOSEXBOUNDS(,20))</f>
        <v>0.007114029035224109</v>
      </c>
      <c r="G64" s="34">
        <f t="shared" si="0"/>
        <v>0.0018796704180173893</v>
      </c>
      <c r="H64" s="41">
        <f>_XLL.VOSEBINOMIAL(1,G64)</f>
        <v>0</v>
      </c>
      <c r="I64" s="33">
        <v>0.3</v>
      </c>
      <c r="J64" s="43">
        <f>_XLL.VOSEBETA(9,21)</f>
        <v>0.43732637463660884</v>
      </c>
      <c r="K64" s="33">
        <f>_XLL.VOSEBETA(4,9,U)</f>
        <v>0.20398587379467933</v>
      </c>
      <c r="L64" s="44">
        <f t="shared" si="1"/>
        <v>0</v>
      </c>
      <c r="M64" s="35">
        <f t="shared" si="2"/>
        <v>0</v>
      </c>
      <c r="N64" s="45">
        <f t="shared" si="3"/>
        <v>0</v>
      </c>
    </row>
    <row r="65" spans="2:14" ht="12.75">
      <c r="B65" s="40">
        <v>47</v>
      </c>
      <c r="C65" s="32">
        <v>14652.95</v>
      </c>
      <c r="D65" s="41">
        <v>7</v>
      </c>
      <c r="E65" s="33">
        <f t="shared" si="4"/>
        <v>0.05</v>
      </c>
      <c r="F65" s="42">
        <f>_XLL.VOSEEXPON(1,,_XLL.VOSEXBOUNDS(,20))</f>
        <v>1.106382046867013</v>
      </c>
      <c r="G65" s="34">
        <f t="shared" si="0"/>
        <v>0.03374726850585268</v>
      </c>
      <c r="H65" s="41">
        <f>_XLL.VOSEBINOMIAL(1,G65)</f>
        <v>0</v>
      </c>
      <c r="I65" s="33">
        <v>0.3</v>
      </c>
      <c r="J65" s="43">
        <f>_XLL.VOSEBETA(9,21)</f>
        <v>0.2679252417104357</v>
      </c>
      <c r="K65" s="33">
        <f>_XLL.VOSEBETA(4,9,U)</f>
        <v>0.20398587379467933</v>
      </c>
      <c r="L65" s="44">
        <f t="shared" si="1"/>
        <v>0</v>
      </c>
      <c r="M65" s="35">
        <f t="shared" si="2"/>
        <v>0</v>
      </c>
      <c r="N65" s="45">
        <f t="shared" si="3"/>
        <v>0</v>
      </c>
    </row>
    <row r="66" spans="2:14" ht="12.75">
      <c r="B66" s="40">
        <v>48</v>
      </c>
      <c r="C66" s="32">
        <v>6406.65</v>
      </c>
      <c r="D66" s="41">
        <v>5</v>
      </c>
      <c r="E66" s="33">
        <f t="shared" si="4"/>
        <v>0.025</v>
      </c>
      <c r="F66" s="42">
        <f>_XLL.VOSEEXPON(1,,_XLL.VOSEXBOUNDS(,20))</f>
        <v>0.8915089409674821</v>
      </c>
      <c r="G66" s="34">
        <f t="shared" si="0"/>
        <v>0.014187720429182208</v>
      </c>
      <c r="H66" s="41">
        <f>_XLL.VOSEBINOMIAL(1,G66)</f>
        <v>0</v>
      </c>
      <c r="I66" s="33">
        <v>0.3</v>
      </c>
      <c r="J66" s="43">
        <f>_XLL.VOSEBETA(9,21)</f>
        <v>0.31283907793843957</v>
      </c>
      <c r="K66" s="33">
        <f>_XLL.VOSEBETA(4,9,U)</f>
        <v>0.20398587379467933</v>
      </c>
      <c r="L66" s="44">
        <f t="shared" si="1"/>
        <v>0</v>
      </c>
      <c r="M66" s="35">
        <f t="shared" si="2"/>
        <v>0</v>
      </c>
      <c r="N66" s="45">
        <f t="shared" si="3"/>
        <v>0</v>
      </c>
    </row>
    <row r="67" spans="2:14" ht="12.75">
      <c r="B67" s="40">
        <v>49</v>
      </c>
      <c r="C67" s="32">
        <v>6256.46</v>
      </c>
      <c r="D67" s="41">
        <v>1</v>
      </c>
      <c r="E67" s="33">
        <f t="shared" si="4"/>
        <v>0.005</v>
      </c>
      <c r="F67" s="42">
        <f>_XLL.VOSEEXPON(1,,_XLL.VOSEXBOUNDS(,20))</f>
        <v>0.5750567185526017</v>
      </c>
      <c r="G67" s="34">
        <f t="shared" si="0"/>
        <v>0.0020464135297992405</v>
      </c>
      <c r="H67" s="41">
        <f>_XLL.VOSEBINOMIAL(1,G67)</f>
        <v>0</v>
      </c>
      <c r="I67" s="33">
        <v>0.3</v>
      </c>
      <c r="J67" s="43">
        <f>_XLL.VOSEBETA(9,21)</f>
        <v>0.25738505615423907</v>
      </c>
      <c r="K67" s="33">
        <f>_XLL.VOSEBETA(4,9,U)</f>
        <v>0.20398587379467933</v>
      </c>
      <c r="L67" s="44">
        <f t="shared" si="1"/>
        <v>0</v>
      </c>
      <c r="M67" s="35">
        <f t="shared" si="2"/>
        <v>0</v>
      </c>
      <c r="N67" s="45">
        <f t="shared" si="3"/>
        <v>0</v>
      </c>
    </row>
    <row r="68" spans="2:14" ht="12.75">
      <c r="B68" s="40">
        <v>50</v>
      </c>
      <c r="C68" s="32">
        <v>1708.31</v>
      </c>
      <c r="D68" s="41">
        <v>1</v>
      </c>
      <c r="E68" s="33">
        <f t="shared" si="4"/>
        <v>0.005</v>
      </c>
      <c r="F68" s="42">
        <f>_XLL.VOSEEXPON(1,,_XLL.VOSEXBOUNDS(,20))</f>
        <v>2.2982624629333825</v>
      </c>
      <c r="G68" s="34">
        <f t="shared" si="0"/>
        <v>0.0063544278907511935</v>
      </c>
      <c r="H68" s="41">
        <f>_XLL.VOSEBINOMIAL(1,G68)</f>
        <v>0</v>
      </c>
      <c r="I68" s="33">
        <v>0.3</v>
      </c>
      <c r="J68" s="43">
        <f>_XLL.VOSEBETA(9,21)</f>
        <v>0.2731496676415997</v>
      </c>
      <c r="K68" s="33">
        <f>_XLL.VOSEBETA(4,9,U)</f>
        <v>0.20398587379467933</v>
      </c>
      <c r="L68" s="44">
        <f t="shared" si="1"/>
        <v>0</v>
      </c>
      <c r="M68" s="35">
        <f t="shared" si="2"/>
        <v>0</v>
      </c>
      <c r="N68" s="45">
        <f t="shared" si="3"/>
        <v>0</v>
      </c>
    </row>
    <row r="69" spans="2:14" ht="12.75">
      <c r="B69" s="40">
        <v>51</v>
      </c>
      <c r="C69" s="32">
        <v>9608.73</v>
      </c>
      <c r="D69" s="41">
        <v>7</v>
      </c>
      <c r="E69" s="33">
        <f t="shared" si="4"/>
        <v>0.05</v>
      </c>
      <c r="F69" s="42">
        <f>_XLL.VOSEEXPON(1,,_XLL.VOSEXBOUNDS(,20))</f>
        <v>2.018626528888456</v>
      </c>
      <c r="G69" s="34">
        <f t="shared" si="0"/>
        <v>0.05655338055638877</v>
      </c>
      <c r="H69" s="41">
        <f>_XLL.VOSEBINOMIAL(1,G69)</f>
        <v>0</v>
      </c>
      <c r="I69" s="33">
        <v>0.3</v>
      </c>
      <c r="J69" s="43">
        <f>_XLL.VOSEBETA(9,21)</f>
        <v>0.24963811166741948</v>
      </c>
      <c r="K69" s="33">
        <f>_XLL.VOSEBETA(4,9,U)</f>
        <v>0.20398587379467933</v>
      </c>
      <c r="L69" s="44">
        <f t="shared" si="1"/>
        <v>0</v>
      </c>
      <c r="M69" s="35">
        <f t="shared" si="2"/>
        <v>0</v>
      </c>
      <c r="N69" s="45">
        <f t="shared" si="3"/>
        <v>0</v>
      </c>
    </row>
    <row r="70" spans="2:14" ht="12.75">
      <c r="B70" s="40">
        <v>52</v>
      </c>
      <c r="C70" s="32">
        <v>2067.33</v>
      </c>
      <c r="D70" s="41">
        <v>7</v>
      </c>
      <c r="E70" s="33">
        <f t="shared" si="4"/>
        <v>0.05</v>
      </c>
      <c r="F70" s="42">
        <f>_XLL.VOSEEXPON(1,,_XLL.VOSEXBOUNDS(,20))</f>
        <v>0.39985145374146913</v>
      </c>
      <c r="G70" s="34">
        <f t="shared" si="0"/>
        <v>0.01608400367771409</v>
      </c>
      <c r="H70" s="41">
        <f>_XLL.VOSEBINOMIAL(1,G70)</f>
        <v>0</v>
      </c>
      <c r="I70" s="33">
        <v>0.3</v>
      </c>
      <c r="J70" s="43">
        <f>_XLL.VOSEBETA(9,21)</f>
        <v>0.2424054771148995</v>
      </c>
      <c r="K70" s="33">
        <f>_XLL.VOSEBETA(4,9,U)</f>
        <v>0.20398587379467933</v>
      </c>
      <c r="L70" s="44">
        <f t="shared" si="1"/>
        <v>0</v>
      </c>
      <c r="M70" s="35">
        <f t="shared" si="2"/>
        <v>0</v>
      </c>
      <c r="N70" s="45">
        <f t="shared" si="3"/>
        <v>0</v>
      </c>
    </row>
    <row r="71" spans="2:14" ht="12.75">
      <c r="B71" s="40">
        <v>53</v>
      </c>
      <c r="C71" s="32">
        <v>14837.3</v>
      </c>
      <c r="D71" s="41">
        <v>4</v>
      </c>
      <c r="E71" s="33">
        <f t="shared" si="4"/>
        <v>0.02</v>
      </c>
      <c r="F71" s="42">
        <f>_XLL.VOSEEXPON(1,,_XLL.VOSEXBOUNDS(,20))</f>
        <v>0.26487881188604373</v>
      </c>
      <c r="G71" s="34">
        <f t="shared" si="0"/>
        <v>0.005083875052531383</v>
      </c>
      <c r="H71" s="41">
        <f>_XLL.VOSEBINOMIAL(1,G71)</f>
        <v>0</v>
      </c>
      <c r="I71" s="33">
        <v>0.3</v>
      </c>
      <c r="J71" s="43">
        <f>_XLL.VOSEBETA(9,21)</f>
        <v>0.3767907876484258</v>
      </c>
      <c r="K71" s="33">
        <f>_XLL.VOSEBETA(4,9,U)</f>
        <v>0.20398587379467933</v>
      </c>
      <c r="L71" s="44">
        <f t="shared" si="1"/>
        <v>0</v>
      </c>
      <c r="M71" s="35">
        <f t="shared" si="2"/>
        <v>0</v>
      </c>
      <c r="N71" s="45">
        <f t="shared" si="3"/>
        <v>0</v>
      </c>
    </row>
    <row r="72" spans="2:14" ht="12.75">
      <c r="B72" s="40">
        <v>54</v>
      </c>
      <c r="C72" s="32">
        <v>7957.34</v>
      </c>
      <c r="D72" s="41">
        <v>5</v>
      </c>
      <c r="E72" s="33">
        <f t="shared" si="4"/>
        <v>0.025</v>
      </c>
      <c r="F72" s="42">
        <f>_XLL.VOSEEXPON(1,,_XLL.VOSEXBOUNDS(,20))</f>
        <v>1.706067250889853</v>
      </c>
      <c r="G72" s="34">
        <f t="shared" si="0"/>
        <v>0.024369699303211843</v>
      </c>
      <c r="H72" s="41">
        <f>_XLL.VOSEBINOMIAL(1,G72)</f>
        <v>0</v>
      </c>
      <c r="I72" s="33">
        <v>0.3</v>
      </c>
      <c r="J72" s="43">
        <f>_XLL.VOSEBETA(9,21)</f>
        <v>0.3308425991142181</v>
      </c>
      <c r="K72" s="33">
        <f>_XLL.VOSEBETA(4,9,U)</f>
        <v>0.20398587379467933</v>
      </c>
      <c r="L72" s="44">
        <f t="shared" si="1"/>
        <v>0</v>
      </c>
      <c r="M72" s="35">
        <f t="shared" si="2"/>
        <v>0</v>
      </c>
      <c r="N72" s="45">
        <f t="shared" si="3"/>
        <v>0</v>
      </c>
    </row>
    <row r="73" spans="2:14" ht="12.75">
      <c r="B73" s="40">
        <v>55</v>
      </c>
      <c r="C73" s="32">
        <v>10022.18</v>
      </c>
      <c r="D73" s="41">
        <v>4</v>
      </c>
      <c r="E73" s="33">
        <f t="shared" si="4"/>
        <v>0.02</v>
      </c>
      <c r="F73" s="42">
        <f>_XLL.VOSEEXPON(1,,_XLL.VOSEXBOUNDS(,20))</f>
        <v>0.5199571593051889</v>
      </c>
      <c r="G73" s="34">
        <f t="shared" si="0"/>
        <v>0.0076346585267228345</v>
      </c>
      <c r="H73" s="41">
        <f>_XLL.VOSEBINOMIAL(1,G73)</f>
        <v>0</v>
      </c>
      <c r="I73" s="33">
        <v>0.3</v>
      </c>
      <c r="J73" s="43">
        <f>_XLL.VOSEBETA(9,21)</f>
        <v>0.3208167828689962</v>
      </c>
      <c r="K73" s="33">
        <f>_XLL.VOSEBETA(4,9,U)</f>
        <v>0.20398587379467933</v>
      </c>
      <c r="L73" s="44">
        <f t="shared" si="1"/>
        <v>0</v>
      </c>
      <c r="M73" s="35">
        <f t="shared" si="2"/>
        <v>0</v>
      </c>
      <c r="N73" s="45">
        <f t="shared" si="3"/>
        <v>0</v>
      </c>
    </row>
    <row r="74" spans="2:14" ht="12.75">
      <c r="B74" s="40">
        <v>56</v>
      </c>
      <c r="C74" s="32">
        <v>6041.87</v>
      </c>
      <c r="D74" s="41">
        <v>1</v>
      </c>
      <c r="E74" s="33">
        <f t="shared" si="4"/>
        <v>0.005</v>
      </c>
      <c r="F74" s="42">
        <f>_XLL.VOSEEXPON(1,,_XLL.VOSEXBOUNDS(,20))</f>
        <v>1.1657688881423744</v>
      </c>
      <c r="G74" s="34">
        <f t="shared" si="0"/>
        <v>0.0035231939537736724</v>
      </c>
      <c r="H74" s="41">
        <f>_XLL.VOSEBINOMIAL(1,G74)</f>
        <v>0</v>
      </c>
      <c r="I74" s="33">
        <v>0.3</v>
      </c>
      <c r="J74" s="43">
        <f>_XLL.VOSEBETA(9,21)</f>
        <v>0.11639291069945358</v>
      </c>
      <c r="K74" s="33">
        <f>_XLL.VOSEBETA(4,9,U)</f>
        <v>0.20398587379467933</v>
      </c>
      <c r="L74" s="44">
        <f t="shared" si="1"/>
        <v>0</v>
      </c>
      <c r="M74" s="35">
        <f t="shared" si="2"/>
        <v>0</v>
      </c>
      <c r="N74" s="45">
        <f t="shared" si="3"/>
        <v>0</v>
      </c>
    </row>
    <row r="75" spans="2:14" ht="12.75">
      <c r="B75" s="40">
        <v>57</v>
      </c>
      <c r="C75" s="32">
        <v>11508.05</v>
      </c>
      <c r="D75" s="41">
        <v>5</v>
      </c>
      <c r="E75" s="33">
        <f t="shared" si="4"/>
        <v>0.025</v>
      </c>
      <c r="F75" s="42">
        <f>_XLL.VOSEEXPON(1,,_XLL.VOSEXBOUNDS(,20))</f>
        <v>0.03868366153618684</v>
      </c>
      <c r="G75" s="34">
        <f t="shared" si="0"/>
        <v>0.003527404436291017</v>
      </c>
      <c r="H75" s="41">
        <f>_XLL.VOSEBINOMIAL(1,G75)</f>
        <v>0</v>
      </c>
      <c r="I75" s="33">
        <v>0.3</v>
      </c>
      <c r="J75" s="43">
        <f>_XLL.VOSEBETA(9,21)</f>
        <v>0.37411806592146757</v>
      </c>
      <c r="K75" s="33">
        <f>_XLL.VOSEBETA(4,9,U)</f>
        <v>0.20398587379467933</v>
      </c>
      <c r="L75" s="44">
        <f t="shared" si="1"/>
        <v>0</v>
      </c>
      <c r="M75" s="35">
        <f t="shared" si="2"/>
        <v>0</v>
      </c>
      <c r="N75" s="45">
        <f t="shared" si="3"/>
        <v>0</v>
      </c>
    </row>
    <row r="76" spans="2:14" ht="12.75">
      <c r="B76" s="40">
        <v>58</v>
      </c>
      <c r="C76" s="32">
        <v>4160.99</v>
      </c>
      <c r="D76" s="41">
        <v>7</v>
      </c>
      <c r="E76" s="33">
        <f t="shared" si="4"/>
        <v>0.05</v>
      </c>
      <c r="F76" s="42">
        <f>_XLL.VOSEEXPON(1,,_XLL.VOSEXBOUNDS(,20))</f>
        <v>0.260883049070498</v>
      </c>
      <c r="G76" s="34">
        <f t="shared" si="0"/>
        <v>0.012609793560939811</v>
      </c>
      <c r="H76" s="41">
        <f>_XLL.VOSEBINOMIAL(1,G76)</f>
        <v>0</v>
      </c>
      <c r="I76" s="33">
        <v>0.3</v>
      </c>
      <c r="J76" s="43">
        <f>_XLL.VOSEBETA(9,21)</f>
        <v>0.22292660872591405</v>
      </c>
      <c r="K76" s="33">
        <f>_XLL.VOSEBETA(4,9,U)</f>
        <v>0.20398587379467933</v>
      </c>
      <c r="L76" s="44">
        <f t="shared" si="1"/>
        <v>0</v>
      </c>
      <c r="M76" s="35">
        <f t="shared" si="2"/>
        <v>0</v>
      </c>
      <c r="N76" s="45">
        <f t="shared" si="3"/>
        <v>0</v>
      </c>
    </row>
    <row r="77" spans="2:14" ht="12.75">
      <c r="B77" s="40">
        <v>59</v>
      </c>
      <c r="C77" s="32">
        <v>3513.45</v>
      </c>
      <c r="D77" s="41">
        <v>1</v>
      </c>
      <c r="E77" s="33">
        <f t="shared" si="4"/>
        <v>0.005</v>
      </c>
      <c r="F77" s="42">
        <f>_XLL.VOSEEXPON(1,,_XLL.VOSEXBOUNDS(,20))</f>
        <v>1.219328026001328</v>
      </c>
      <c r="G77" s="34">
        <f t="shared" si="0"/>
        <v>0.003657091798421056</v>
      </c>
      <c r="H77" s="41">
        <f>_XLL.VOSEBINOMIAL(1,G77)</f>
        <v>0</v>
      </c>
      <c r="I77" s="33">
        <v>0.3</v>
      </c>
      <c r="J77" s="43">
        <f>_XLL.VOSEBETA(9,21)</f>
        <v>0.3105560869112982</v>
      </c>
      <c r="K77" s="33">
        <f>_XLL.VOSEBETA(4,9,U)</f>
        <v>0.20398587379467933</v>
      </c>
      <c r="L77" s="44">
        <f t="shared" si="1"/>
        <v>0</v>
      </c>
      <c r="M77" s="35">
        <f t="shared" si="2"/>
        <v>0</v>
      </c>
      <c r="N77" s="45">
        <f t="shared" si="3"/>
        <v>0</v>
      </c>
    </row>
    <row r="78" spans="2:14" ht="12.75">
      <c r="B78" s="40">
        <v>60</v>
      </c>
      <c r="C78" s="32">
        <v>3139.86</v>
      </c>
      <c r="D78" s="41">
        <v>4</v>
      </c>
      <c r="E78" s="33">
        <f t="shared" si="4"/>
        <v>0.02</v>
      </c>
      <c r="F78" s="42">
        <f>_XLL.VOSEEXPON(1,,_XLL.VOSEXBOUNDS(,20))</f>
        <v>5.596084693265987</v>
      </c>
      <c r="G78" s="34">
        <f t="shared" si="0"/>
        <v>0.05839593386633082</v>
      </c>
      <c r="H78" s="41">
        <f>_XLL.VOSEBINOMIAL(1,G78)</f>
        <v>0</v>
      </c>
      <c r="I78" s="33">
        <v>0.3</v>
      </c>
      <c r="J78" s="43">
        <f>_XLL.VOSEBETA(9,21)</f>
        <v>0.2747282942395924</v>
      </c>
      <c r="K78" s="33">
        <f>_XLL.VOSEBETA(4,9,U)</f>
        <v>0.20398587379467933</v>
      </c>
      <c r="L78" s="44">
        <f t="shared" si="1"/>
        <v>0</v>
      </c>
      <c r="M78" s="35">
        <f t="shared" si="2"/>
        <v>0</v>
      </c>
      <c r="N78" s="45">
        <f t="shared" si="3"/>
        <v>0</v>
      </c>
    </row>
    <row r="79" spans="2:14" ht="12.75">
      <c r="B79" s="40">
        <v>61</v>
      </c>
      <c r="C79" s="32">
        <v>14927.83</v>
      </c>
      <c r="D79" s="41">
        <v>7</v>
      </c>
      <c r="E79" s="33">
        <f t="shared" si="4"/>
        <v>0.05</v>
      </c>
      <c r="F79" s="42">
        <f>_XLL.VOSEEXPON(1,,_XLL.VOSEXBOUNDS(,20))</f>
        <v>0.18107437490162584</v>
      </c>
      <c r="G79" s="34">
        <f t="shared" si="0"/>
        <v>0.01061457670671801</v>
      </c>
      <c r="H79" s="41">
        <f>_XLL.VOSEBINOMIAL(1,G79)</f>
        <v>0</v>
      </c>
      <c r="I79" s="33">
        <v>0.3</v>
      </c>
      <c r="J79" s="43">
        <f>_XLL.VOSEBETA(9,21)</f>
        <v>0.23312167557143368</v>
      </c>
      <c r="K79" s="33">
        <f>_XLL.VOSEBETA(4,9,U)</f>
        <v>0.20398587379467933</v>
      </c>
      <c r="L79" s="44">
        <f t="shared" si="1"/>
        <v>0</v>
      </c>
      <c r="M79" s="35">
        <f t="shared" si="2"/>
        <v>0</v>
      </c>
      <c r="N79" s="45">
        <f t="shared" si="3"/>
        <v>0</v>
      </c>
    </row>
    <row r="80" spans="2:14" ht="12.75">
      <c r="B80" s="40">
        <v>62</v>
      </c>
      <c r="C80" s="32">
        <v>2985.26</v>
      </c>
      <c r="D80" s="41">
        <v>7</v>
      </c>
      <c r="E80" s="33">
        <f t="shared" si="4"/>
        <v>0.05</v>
      </c>
      <c r="F80" s="42">
        <f>_XLL.VOSEEXPON(1,,_XLL.VOSEXBOUNDS(,20))</f>
        <v>1.196404731943735</v>
      </c>
      <c r="G80" s="34">
        <f t="shared" si="0"/>
        <v>0.03599783563277074</v>
      </c>
      <c r="H80" s="41">
        <f>_XLL.VOSEBINOMIAL(1,G80)</f>
        <v>0</v>
      </c>
      <c r="I80" s="33">
        <v>0.3</v>
      </c>
      <c r="J80" s="43">
        <f>_XLL.VOSEBETA(9,21)</f>
        <v>0.16139525343073358</v>
      </c>
      <c r="K80" s="33">
        <f>_XLL.VOSEBETA(4,9,U)</f>
        <v>0.20398587379467933</v>
      </c>
      <c r="L80" s="44">
        <f t="shared" si="1"/>
        <v>0</v>
      </c>
      <c r="M80" s="35">
        <f t="shared" si="2"/>
        <v>0</v>
      </c>
      <c r="N80" s="45">
        <f t="shared" si="3"/>
        <v>0</v>
      </c>
    </row>
    <row r="81" spans="2:14" ht="12.75">
      <c r="B81" s="40">
        <v>63</v>
      </c>
      <c r="C81" s="32">
        <v>5231.72</v>
      </c>
      <c r="D81" s="41">
        <v>3</v>
      </c>
      <c r="E81" s="33">
        <f t="shared" si="4"/>
        <v>0.015</v>
      </c>
      <c r="F81" s="42">
        <f>_XLL.VOSEEXPON(1,,_XLL.VOSEXBOUNDS(,20))</f>
        <v>0.11401873179325071</v>
      </c>
      <c r="G81" s="34">
        <f t="shared" si="0"/>
        <v>0.002681455688702589</v>
      </c>
      <c r="H81" s="41">
        <f>_XLL.VOSEBINOMIAL(1,G81)</f>
        <v>0</v>
      </c>
      <c r="I81" s="33">
        <v>0.3</v>
      </c>
      <c r="J81" s="43">
        <f>_XLL.VOSEBETA(9,21)</f>
        <v>0.3215701171798533</v>
      </c>
      <c r="K81" s="33">
        <f>_XLL.VOSEBETA(4,9,U)</f>
        <v>0.20398587379467933</v>
      </c>
      <c r="L81" s="44">
        <f t="shared" si="1"/>
        <v>0</v>
      </c>
      <c r="M81" s="35">
        <f t="shared" si="2"/>
        <v>0</v>
      </c>
      <c r="N81" s="45">
        <f t="shared" si="3"/>
        <v>0</v>
      </c>
    </row>
    <row r="82" spans="2:14" ht="12.75">
      <c r="B82" s="40">
        <v>64</v>
      </c>
      <c r="C82" s="32">
        <v>10349.91</v>
      </c>
      <c r="D82" s="41">
        <v>4</v>
      </c>
      <c r="E82" s="33">
        <f t="shared" si="4"/>
        <v>0.02</v>
      </c>
      <c r="F82" s="42">
        <f>_XLL.VOSEEXPON(1,,_XLL.VOSEXBOUNDS(,20))</f>
        <v>0.5688908716608454</v>
      </c>
      <c r="G82" s="34">
        <f t="shared" si="0"/>
        <v>0.008123995650279398</v>
      </c>
      <c r="H82" s="41">
        <f>_XLL.VOSEBINOMIAL(1,G82)</f>
        <v>0</v>
      </c>
      <c r="I82" s="33">
        <v>0.3</v>
      </c>
      <c r="J82" s="43">
        <f>_XLL.VOSEBETA(9,21)</f>
        <v>0.17957709063293664</v>
      </c>
      <c r="K82" s="33">
        <f>_XLL.VOSEBETA(4,9,U)</f>
        <v>0.20398587379467933</v>
      </c>
      <c r="L82" s="44">
        <f t="shared" si="1"/>
        <v>0</v>
      </c>
      <c r="M82" s="35">
        <f t="shared" si="2"/>
        <v>0</v>
      </c>
      <c r="N82" s="45">
        <f t="shared" si="3"/>
        <v>0</v>
      </c>
    </row>
    <row r="83" spans="2:14" ht="12.75">
      <c r="B83" s="40">
        <v>65</v>
      </c>
      <c r="C83" s="32">
        <v>6343.76</v>
      </c>
      <c r="D83" s="41">
        <v>6</v>
      </c>
      <c r="E83" s="33">
        <f t="shared" si="4"/>
        <v>0.03</v>
      </c>
      <c r="F83" s="42">
        <f>_XLL.VOSEEXPON(1,,_XLL.VOSEXBOUNDS(,20))</f>
        <v>0.324645963202593</v>
      </c>
      <c r="G83" s="34">
        <f aca="true" t="shared" si="5" ref="G83:G146">E83*(W_macro*$C$8+W_micro*F83)</f>
        <v>0.00852231984854531</v>
      </c>
      <c r="H83" s="41">
        <f>_XLL.VOSEBINOMIAL(1,G83)</f>
        <v>0</v>
      </c>
      <c r="I83" s="33">
        <v>0.3</v>
      </c>
      <c r="J83" s="43">
        <f>_XLL.VOSEBETA(9,21)</f>
        <v>0.4347730168842536</v>
      </c>
      <c r="K83" s="33">
        <f>_XLL.VOSEBETA(4,9,U)</f>
        <v>0.20398587379467933</v>
      </c>
      <c r="L83" s="44">
        <f aca="true" t="shared" si="6" ref="L83:L146">Loan_Size*Defaulted*LGD_1</f>
        <v>0</v>
      </c>
      <c r="M83" s="35">
        <f aca="true" t="shared" si="7" ref="M83:M146">Loan_Size*Defaulted*LGD_2</f>
        <v>0</v>
      </c>
      <c r="N83" s="45">
        <f aca="true" t="shared" si="8" ref="N83:N146">Loan_Size*Defaulted*LGD_3</f>
        <v>0</v>
      </c>
    </row>
    <row r="84" spans="2:14" ht="12.75">
      <c r="B84" s="40">
        <v>66</v>
      </c>
      <c r="C84" s="32">
        <v>7462.83</v>
      </c>
      <c r="D84" s="41">
        <v>6</v>
      </c>
      <c r="E84" s="33">
        <f aca="true" t="shared" si="9" ref="E84:E147">VLOOKUP(D84,$D$9:$E$15,2)</f>
        <v>0.03</v>
      </c>
      <c r="F84" s="42">
        <f>_XLL.VOSEEXPON(1,,_XLL.VOSEXBOUNDS(,20))</f>
        <v>0.9106553174559513</v>
      </c>
      <c r="G84" s="34">
        <f t="shared" si="5"/>
        <v>0.017312460162345687</v>
      </c>
      <c r="H84" s="41">
        <f>_XLL.VOSEBINOMIAL(1,G84)</f>
        <v>0</v>
      </c>
      <c r="I84" s="33">
        <v>0.3</v>
      </c>
      <c r="J84" s="43">
        <f>_XLL.VOSEBETA(9,21)</f>
        <v>0.16531387826695723</v>
      </c>
      <c r="K84" s="33">
        <f>_XLL.VOSEBETA(4,9,U)</f>
        <v>0.20398587379467933</v>
      </c>
      <c r="L84" s="44">
        <f t="shared" si="6"/>
        <v>0</v>
      </c>
      <c r="M84" s="35">
        <f t="shared" si="7"/>
        <v>0</v>
      </c>
      <c r="N84" s="45">
        <f t="shared" si="8"/>
        <v>0</v>
      </c>
    </row>
    <row r="85" spans="2:14" ht="12.75">
      <c r="B85" s="40">
        <v>67</v>
      </c>
      <c r="C85" s="32">
        <v>13650.37</v>
      </c>
      <c r="D85" s="41">
        <v>2</v>
      </c>
      <c r="E85" s="33">
        <f t="shared" si="9"/>
        <v>0.01</v>
      </c>
      <c r="F85" s="42">
        <f>_XLL.VOSEEXPON(1,,_XLL.VOSEXBOUNDS(,20))</f>
        <v>0.4911269673069168</v>
      </c>
      <c r="G85" s="34">
        <f t="shared" si="5"/>
        <v>0.0036731783033700565</v>
      </c>
      <c r="H85" s="41">
        <f>_XLL.VOSEBINOMIAL(1,G85)</f>
        <v>0</v>
      </c>
      <c r="I85" s="33">
        <v>0.3</v>
      </c>
      <c r="J85" s="43">
        <f>_XLL.VOSEBETA(9,21)</f>
        <v>0.3180427740936028</v>
      </c>
      <c r="K85" s="33">
        <f>_XLL.VOSEBETA(4,9,U)</f>
        <v>0.20398587379467933</v>
      </c>
      <c r="L85" s="44">
        <f t="shared" si="6"/>
        <v>0</v>
      </c>
      <c r="M85" s="35">
        <f t="shared" si="7"/>
        <v>0</v>
      </c>
      <c r="N85" s="45">
        <f t="shared" si="8"/>
        <v>0</v>
      </c>
    </row>
    <row r="86" spans="2:14" ht="12.75">
      <c r="B86" s="40">
        <v>68</v>
      </c>
      <c r="C86" s="32">
        <v>4537.04</v>
      </c>
      <c r="D86" s="41">
        <v>1</v>
      </c>
      <c r="E86" s="33">
        <f t="shared" si="9"/>
        <v>0.005</v>
      </c>
      <c r="F86" s="42">
        <f>_XLL.VOSEEXPON(1,,_XLL.VOSEXBOUNDS(,20))</f>
        <v>0.30740536264355034</v>
      </c>
      <c r="G86" s="34">
        <f t="shared" si="5"/>
        <v>0.001377285140026612</v>
      </c>
      <c r="H86" s="41">
        <f>_XLL.VOSEBINOMIAL(1,G86)</f>
        <v>0</v>
      </c>
      <c r="I86" s="33">
        <v>0.3</v>
      </c>
      <c r="J86" s="43">
        <f>_XLL.VOSEBETA(9,21)</f>
        <v>0.3771673914604071</v>
      </c>
      <c r="K86" s="33">
        <f>_XLL.VOSEBETA(4,9,U)</f>
        <v>0.20398587379467933</v>
      </c>
      <c r="L86" s="44">
        <f t="shared" si="6"/>
        <v>0</v>
      </c>
      <c r="M86" s="35">
        <f t="shared" si="7"/>
        <v>0</v>
      </c>
      <c r="N86" s="45">
        <f t="shared" si="8"/>
        <v>0</v>
      </c>
    </row>
    <row r="87" spans="2:14" ht="12.75">
      <c r="B87" s="40">
        <v>69</v>
      </c>
      <c r="C87" s="32">
        <v>12236</v>
      </c>
      <c r="D87" s="41">
        <v>4</v>
      </c>
      <c r="E87" s="33">
        <f t="shared" si="9"/>
        <v>0.02</v>
      </c>
      <c r="F87" s="42">
        <f>_XLL.VOSEEXPON(1,,_XLL.VOSEXBOUNDS(,20))</f>
        <v>0.624520776999716</v>
      </c>
      <c r="G87" s="34">
        <f t="shared" si="5"/>
        <v>0.008680294703668105</v>
      </c>
      <c r="H87" s="41">
        <f>_XLL.VOSEBINOMIAL(1,G87)</f>
        <v>1</v>
      </c>
      <c r="I87" s="33">
        <v>0.3</v>
      </c>
      <c r="J87" s="43">
        <f>_XLL.VOSEBETA(9,21)</f>
        <v>0.27420446129667936</v>
      </c>
      <c r="K87" s="33">
        <f>_XLL.VOSEBETA(4,9,U)</f>
        <v>0.20398587379467933</v>
      </c>
      <c r="L87" s="44">
        <f t="shared" si="6"/>
        <v>3670.7999999999997</v>
      </c>
      <c r="M87" s="35">
        <f t="shared" si="7"/>
        <v>3355.1657884261685</v>
      </c>
      <c r="N87" s="45">
        <f t="shared" si="8"/>
        <v>2495.971151751696</v>
      </c>
    </row>
    <row r="88" spans="2:14" ht="12.75">
      <c r="B88" s="40">
        <v>70</v>
      </c>
      <c r="C88" s="32">
        <v>5747</v>
      </c>
      <c r="D88" s="41">
        <v>2</v>
      </c>
      <c r="E88" s="33">
        <f t="shared" si="9"/>
        <v>0.01</v>
      </c>
      <c r="F88" s="42">
        <f>_XLL.VOSEEXPON(1,,_XLL.VOSEXBOUNDS(,20))</f>
        <v>0.9033251551838218</v>
      </c>
      <c r="G88" s="34">
        <f t="shared" si="5"/>
        <v>0.005734169242754582</v>
      </c>
      <c r="H88" s="41">
        <f>_XLL.VOSEBINOMIAL(1,G88)</f>
        <v>0</v>
      </c>
      <c r="I88" s="33">
        <v>0.3</v>
      </c>
      <c r="J88" s="43">
        <f>_XLL.VOSEBETA(9,21)</f>
        <v>0.26747903014243724</v>
      </c>
      <c r="K88" s="33">
        <f>_XLL.VOSEBETA(4,9,U)</f>
        <v>0.20398587379467933</v>
      </c>
      <c r="L88" s="44">
        <f t="shared" si="6"/>
        <v>0</v>
      </c>
      <c r="M88" s="35">
        <f t="shared" si="7"/>
        <v>0</v>
      </c>
      <c r="N88" s="45">
        <f t="shared" si="8"/>
        <v>0</v>
      </c>
    </row>
    <row r="89" spans="2:14" ht="12.75">
      <c r="B89" s="40">
        <v>71</v>
      </c>
      <c r="C89" s="32">
        <v>6254.2</v>
      </c>
      <c r="D89" s="41">
        <v>1</v>
      </c>
      <c r="E89" s="33">
        <f t="shared" si="9"/>
        <v>0.005</v>
      </c>
      <c r="F89" s="42">
        <f>_XLL.VOSEEXPON(1,,_XLL.VOSEXBOUNDS(,20))</f>
        <v>0.20802732838152935</v>
      </c>
      <c r="G89" s="34">
        <f t="shared" si="5"/>
        <v>0.0011288400543715597</v>
      </c>
      <c r="H89" s="41">
        <f>_XLL.VOSEBINOMIAL(1,G89)</f>
        <v>0</v>
      </c>
      <c r="I89" s="33">
        <v>0.3</v>
      </c>
      <c r="J89" s="43">
        <f>_XLL.VOSEBETA(9,21)</f>
        <v>0.2874736840962822</v>
      </c>
      <c r="K89" s="33">
        <f>_XLL.VOSEBETA(4,9,U)</f>
        <v>0.20398587379467933</v>
      </c>
      <c r="L89" s="44">
        <f t="shared" si="6"/>
        <v>0</v>
      </c>
      <c r="M89" s="35">
        <f t="shared" si="7"/>
        <v>0</v>
      </c>
      <c r="N89" s="45">
        <f t="shared" si="8"/>
        <v>0</v>
      </c>
    </row>
    <row r="90" spans="2:14" ht="12.75">
      <c r="B90" s="40">
        <v>72</v>
      </c>
      <c r="C90" s="32">
        <v>3980.27</v>
      </c>
      <c r="D90" s="41">
        <v>7</v>
      </c>
      <c r="E90" s="33">
        <f t="shared" si="9"/>
        <v>0.05</v>
      </c>
      <c r="F90" s="42">
        <f>_XLL.VOSEEXPON(1,,_XLL.VOSEXBOUNDS(,20))</f>
        <v>0.30308633430527515</v>
      </c>
      <c r="G90" s="34">
        <f t="shared" si="5"/>
        <v>0.013664875691809242</v>
      </c>
      <c r="H90" s="41">
        <f>_XLL.VOSEBINOMIAL(1,G90)</f>
        <v>0</v>
      </c>
      <c r="I90" s="33">
        <v>0.3</v>
      </c>
      <c r="J90" s="43">
        <f>_XLL.VOSEBETA(9,21)</f>
        <v>0.3634909165834813</v>
      </c>
      <c r="K90" s="33">
        <f>_XLL.VOSEBETA(4,9,U)</f>
        <v>0.20398587379467933</v>
      </c>
      <c r="L90" s="44">
        <f t="shared" si="6"/>
        <v>0</v>
      </c>
      <c r="M90" s="35">
        <f t="shared" si="7"/>
        <v>0</v>
      </c>
      <c r="N90" s="45">
        <f t="shared" si="8"/>
        <v>0</v>
      </c>
    </row>
    <row r="91" spans="2:14" ht="12.75">
      <c r="B91" s="40">
        <v>73</v>
      </c>
      <c r="C91" s="32">
        <v>8870</v>
      </c>
      <c r="D91" s="41">
        <v>5</v>
      </c>
      <c r="E91" s="33">
        <f t="shared" si="9"/>
        <v>0.025</v>
      </c>
      <c r="F91" s="42">
        <f>_XLL.VOSEEXPON(1,,_XLL.VOSEXBOUNDS(,20))</f>
        <v>1.110605799720949</v>
      </c>
      <c r="G91" s="34">
        <f t="shared" si="5"/>
        <v>0.016926431163600545</v>
      </c>
      <c r="H91" s="41">
        <f>_XLL.VOSEBINOMIAL(1,G91)</f>
        <v>0</v>
      </c>
      <c r="I91" s="33">
        <v>0.3</v>
      </c>
      <c r="J91" s="43">
        <f>_XLL.VOSEBETA(9,21)</f>
        <v>0.29140817908363265</v>
      </c>
      <c r="K91" s="33">
        <f>_XLL.VOSEBETA(4,9,U)</f>
        <v>0.20398587379467933</v>
      </c>
      <c r="L91" s="44">
        <f t="shared" si="6"/>
        <v>0</v>
      </c>
      <c r="M91" s="35">
        <f t="shared" si="7"/>
        <v>0</v>
      </c>
      <c r="N91" s="45">
        <f t="shared" si="8"/>
        <v>0</v>
      </c>
    </row>
    <row r="92" spans="2:14" ht="12.75">
      <c r="B92" s="40">
        <v>74</v>
      </c>
      <c r="C92" s="32">
        <v>14222</v>
      </c>
      <c r="D92" s="41">
        <v>5</v>
      </c>
      <c r="E92" s="33">
        <f t="shared" si="9"/>
        <v>0.025</v>
      </c>
      <c r="F92" s="42">
        <f>_XLL.VOSEEXPON(1,,_XLL.VOSEXBOUNDS(,20))</f>
        <v>0.4167823675136686</v>
      </c>
      <c r="G92" s="34">
        <f t="shared" si="5"/>
        <v>0.00825363826100954</v>
      </c>
      <c r="H92" s="41">
        <f>_XLL.VOSEBINOMIAL(1,G92)</f>
        <v>0</v>
      </c>
      <c r="I92" s="33">
        <v>0.3</v>
      </c>
      <c r="J92" s="43">
        <f>_XLL.VOSEBETA(9,21)</f>
        <v>0.28574778242079074</v>
      </c>
      <c r="K92" s="33">
        <f>_XLL.VOSEBETA(4,9,U)</f>
        <v>0.20398587379467933</v>
      </c>
      <c r="L92" s="44">
        <f t="shared" si="6"/>
        <v>0</v>
      </c>
      <c r="M92" s="35">
        <f t="shared" si="7"/>
        <v>0</v>
      </c>
      <c r="N92" s="45">
        <f t="shared" si="8"/>
        <v>0</v>
      </c>
    </row>
    <row r="93" spans="2:14" ht="12.75">
      <c r="B93" s="40">
        <v>75</v>
      </c>
      <c r="C93" s="32">
        <v>7407.07</v>
      </c>
      <c r="D93" s="41">
        <v>6</v>
      </c>
      <c r="E93" s="33">
        <f t="shared" si="9"/>
        <v>0.03</v>
      </c>
      <c r="F93" s="42">
        <f>_XLL.VOSEEXPON(1,,_XLL.VOSEXBOUNDS(,20))</f>
        <v>2.057885032663902</v>
      </c>
      <c r="G93" s="34">
        <f t="shared" si="5"/>
        <v>0.03452090589046495</v>
      </c>
      <c r="H93" s="41">
        <f>_XLL.VOSEBINOMIAL(1,G93)</f>
        <v>0</v>
      </c>
      <c r="I93" s="33">
        <v>0.3</v>
      </c>
      <c r="J93" s="43">
        <f>_XLL.VOSEBETA(9,21)</f>
        <v>0.4023953746918767</v>
      </c>
      <c r="K93" s="33">
        <f>_XLL.VOSEBETA(4,9,U)</f>
        <v>0.20398587379467933</v>
      </c>
      <c r="L93" s="44">
        <f t="shared" si="6"/>
        <v>0</v>
      </c>
      <c r="M93" s="35">
        <f t="shared" si="7"/>
        <v>0</v>
      </c>
      <c r="N93" s="45">
        <f t="shared" si="8"/>
        <v>0</v>
      </c>
    </row>
    <row r="94" spans="2:14" ht="12.75">
      <c r="B94" s="40">
        <v>76</v>
      </c>
      <c r="C94" s="32">
        <v>9059.9</v>
      </c>
      <c r="D94" s="41">
        <v>4</v>
      </c>
      <c r="E94" s="33">
        <f t="shared" si="9"/>
        <v>0.02</v>
      </c>
      <c r="F94" s="42">
        <f>_XLL.VOSEEXPON(1,,_XLL.VOSEXBOUNDS(,20))</f>
        <v>0.5702876456758371</v>
      </c>
      <c r="G94" s="34">
        <f t="shared" si="5"/>
        <v>0.008137963390429315</v>
      </c>
      <c r="H94" s="41">
        <f>_XLL.VOSEBINOMIAL(1,G94)</f>
        <v>0</v>
      </c>
      <c r="I94" s="33">
        <v>0.3</v>
      </c>
      <c r="J94" s="43">
        <f>_XLL.VOSEBETA(9,21)</f>
        <v>0.19890887258121046</v>
      </c>
      <c r="K94" s="33">
        <f>_XLL.VOSEBETA(4,9,U)</f>
        <v>0.20398587379467933</v>
      </c>
      <c r="L94" s="44">
        <f t="shared" si="6"/>
        <v>0</v>
      </c>
      <c r="M94" s="35">
        <f t="shared" si="7"/>
        <v>0</v>
      </c>
      <c r="N94" s="45">
        <f t="shared" si="8"/>
        <v>0</v>
      </c>
    </row>
    <row r="95" spans="2:14" ht="12.75">
      <c r="B95" s="40">
        <v>77</v>
      </c>
      <c r="C95" s="32">
        <v>14096.92</v>
      </c>
      <c r="D95" s="41">
        <v>5</v>
      </c>
      <c r="E95" s="33">
        <f t="shared" si="9"/>
        <v>0.025</v>
      </c>
      <c r="F95" s="42">
        <f>_XLL.VOSEEXPON(1,,_XLL.VOSEXBOUNDS(,20))</f>
        <v>2.0928793133501413</v>
      </c>
      <c r="G95" s="34">
        <f t="shared" si="5"/>
        <v>0.02920485008396545</v>
      </c>
      <c r="H95" s="41">
        <f>_XLL.VOSEBINOMIAL(1,G95)</f>
        <v>0</v>
      </c>
      <c r="I95" s="33">
        <v>0.3</v>
      </c>
      <c r="J95" s="43">
        <f>_XLL.VOSEBETA(9,21)</f>
        <v>0.37122440041348137</v>
      </c>
      <c r="K95" s="33">
        <f>_XLL.VOSEBETA(4,9,U)</f>
        <v>0.20398587379467933</v>
      </c>
      <c r="L95" s="44">
        <f t="shared" si="6"/>
        <v>0</v>
      </c>
      <c r="M95" s="35">
        <f t="shared" si="7"/>
        <v>0</v>
      </c>
      <c r="N95" s="45">
        <f t="shared" si="8"/>
        <v>0</v>
      </c>
    </row>
    <row r="96" spans="2:14" ht="12.75">
      <c r="B96" s="40">
        <v>78</v>
      </c>
      <c r="C96" s="32">
        <v>7660.52</v>
      </c>
      <c r="D96" s="41">
        <v>4</v>
      </c>
      <c r="E96" s="33">
        <f t="shared" si="9"/>
        <v>0.02</v>
      </c>
      <c r="F96" s="42">
        <f>_XLL.VOSEEXPON(1,,_XLL.VOSEXBOUNDS(,20))</f>
        <v>0.10864663560953905</v>
      </c>
      <c r="G96" s="34">
        <f t="shared" si="5"/>
        <v>0.0035215532897663357</v>
      </c>
      <c r="H96" s="41">
        <f>_XLL.VOSEBINOMIAL(1,G96)</f>
        <v>0</v>
      </c>
      <c r="I96" s="33">
        <v>0.3</v>
      </c>
      <c r="J96" s="43">
        <f>_XLL.VOSEBETA(9,21)</f>
        <v>0.43009182370888066</v>
      </c>
      <c r="K96" s="33">
        <f>_XLL.VOSEBETA(4,9,U)</f>
        <v>0.20398587379467933</v>
      </c>
      <c r="L96" s="44">
        <f t="shared" si="6"/>
        <v>0</v>
      </c>
      <c r="M96" s="35">
        <f t="shared" si="7"/>
        <v>0</v>
      </c>
      <c r="N96" s="45">
        <f t="shared" si="8"/>
        <v>0</v>
      </c>
    </row>
    <row r="97" spans="2:14" ht="12.75">
      <c r="B97" s="40">
        <v>79</v>
      </c>
      <c r="C97" s="32">
        <v>8983.96</v>
      </c>
      <c r="D97" s="41">
        <v>4</v>
      </c>
      <c r="E97" s="33">
        <f t="shared" si="9"/>
        <v>0.02</v>
      </c>
      <c r="F97" s="42">
        <f>_XLL.VOSEEXPON(1,,_XLL.VOSEXBOUNDS(,20))</f>
        <v>0.03379617302224471</v>
      </c>
      <c r="G97" s="34">
        <f t="shared" si="5"/>
        <v>0.0027730486638933923</v>
      </c>
      <c r="H97" s="41">
        <f>_XLL.VOSEBINOMIAL(1,G97)</f>
        <v>0</v>
      </c>
      <c r="I97" s="33">
        <v>0.3</v>
      </c>
      <c r="J97" s="43">
        <f>_XLL.VOSEBETA(9,21)</f>
        <v>0.29550079114894795</v>
      </c>
      <c r="K97" s="33">
        <f>_XLL.VOSEBETA(4,9,U)</f>
        <v>0.20398587379467933</v>
      </c>
      <c r="L97" s="44">
        <f t="shared" si="6"/>
        <v>0</v>
      </c>
      <c r="M97" s="35">
        <f t="shared" si="7"/>
        <v>0</v>
      </c>
      <c r="N97" s="45">
        <f t="shared" si="8"/>
        <v>0</v>
      </c>
    </row>
    <row r="98" spans="2:14" ht="12.75">
      <c r="B98" s="40">
        <v>80</v>
      </c>
      <c r="C98" s="32">
        <v>5336.65</v>
      </c>
      <c r="D98" s="41">
        <v>5</v>
      </c>
      <c r="E98" s="33">
        <f t="shared" si="9"/>
        <v>0.025</v>
      </c>
      <c r="F98" s="42">
        <f>_XLL.VOSEEXPON(1,,_XLL.VOSEXBOUNDS(,20))</f>
        <v>0.16739290373708815</v>
      </c>
      <c r="G98" s="34">
        <f t="shared" si="5"/>
        <v>0.005136269963802283</v>
      </c>
      <c r="H98" s="41">
        <f>_XLL.VOSEBINOMIAL(1,G98)</f>
        <v>0</v>
      </c>
      <c r="I98" s="33">
        <v>0.3</v>
      </c>
      <c r="J98" s="43">
        <f>_XLL.VOSEBETA(9,21)</f>
        <v>0.21171951366492814</v>
      </c>
      <c r="K98" s="33">
        <f>_XLL.VOSEBETA(4,9,U)</f>
        <v>0.20398587379467933</v>
      </c>
      <c r="L98" s="44">
        <f t="shared" si="6"/>
        <v>0</v>
      </c>
      <c r="M98" s="35">
        <f t="shared" si="7"/>
        <v>0</v>
      </c>
      <c r="N98" s="45">
        <f t="shared" si="8"/>
        <v>0</v>
      </c>
    </row>
    <row r="99" spans="2:14" ht="12.75">
      <c r="B99" s="40">
        <v>81</v>
      </c>
      <c r="C99" s="32">
        <v>4240.06</v>
      </c>
      <c r="D99" s="41">
        <v>2</v>
      </c>
      <c r="E99" s="33">
        <f t="shared" si="9"/>
        <v>0.01</v>
      </c>
      <c r="F99" s="42">
        <f>_XLL.VOSEEXPON(1,,_XLL.VOSEXBOUNDS(,20))</f>
        <v>0.2164751846443324</v>
      </c>
      <c r="G99" s="34">
        <f t="shared" si="5"/>
        <v>0.0022999193900571347</v>
      </c>
      <c r="H99" s="41">
        <f>_XLL.VOSEBINOMIAL(1,G99)</f>
        <v>0</v>
      </c>
      <c r="I99" s="33">
        <v>0.3</v>
      </c>
      <c r="J99" s="43">
        <f>_XLL.VOSEBETA(9,21)</f>
        <v>0.21996519567637834</v>
      </c>
      <c r="K99" s="33">
        <f>_XLL.VOSEBETA(4,9,U)</f>
        <v>0.20398587379467933</v>
      </c>
      <c r="L99" s="44">
        <f t="shared" si="6"/>
        <v>0</v>
      </c>
      <c r="M99" s="35">
        <f t="shared" si="7"/>
        <v>0</v>
      </c>
      <c r="N99" s="45">
        <f t="shared" si="8"/>
        <v>0</v>
      </c>
    </row>
    <row r="100" spans="2:14" ht="12.75">
      <c r="B100" s="40">
        <v>82</v>
      </c>
      <c r="C100" s="32">
        <v>6531.49</v>
      </c>
      <c r="D100" s="41">
        <v>6</v>
      </c>
      <c r="E100" s="33">
        <f t="shared" si="9"/>
        <v>0.03</v>
      </c>
      <c r="F100" s="42">
        <f>_XLL.VOSEEXPON(1,,_XLL.VOSEXBOUNDS(,20))</f>
        <v>0.4725773272674977</v>
      </c>
      <c r="G100" s="34">
        <f t="shared" si="5"/>
        <v>0.010741290309518882</v>
      </c>
      <c r="H100" s="41">
        <f>_XLL.VOSEBINOMIAL(1,G100)</f>
        <v>0</v>
      </c>
      <c r="I100" s="33">
        <v>0.3</v>
      </c>
      <c r="J100" s="43">
        <f>_XLL.VOSEBETA(9,21)</f>
        <v>0.15762866264478437</v>
      </c>
      <c r="K100" s="33">
        <f>_XLL.VOSEBETA(4,9,U)</f>
        <v>0.20398587379467933</v>
      </c>
      <c r="L100" s="44">
        <f t="shared" si="6"/>
        <v>0</v>
      </c>
      <c r="M100" s="35">
        <f t="shared" si="7"/>
        <v>0</v>
      </c>
      <c r="N100" s="45">
        <f t="shared" si="8"/>
        <v>0</v>
      </c>
    </row>
    <row r="101" spans="2:14" ht="12.75">
      <c r="B101" s="40">
        <v>83</v>
      </c>
      <c r="C101" s="32">
        <v>8621.24</v>
      </c>
      <c r="D101" s="41">
        <v>5</v>
      </c>
      <c r="E101" s="33">
        <f t="shared" si="9"/>
        <v>0.025</v>
      </c>
      <c r="F101" s="42">
        <f>_XLL.VOSEEXPON(1,,_XLL.VOSEXBOUNDS(,20))</f>
        <v>0.7094925526259342</v>
      </c>
      <c r="G101" s="34">
        <f t="shared" si="5"/>
        <v>0.011912515574912859</v>
      </c>
      <c r="H101" s="41">
        <f>_XLL.VOSEBINOMIAL(1,G101)</f>
        <v>0</v>
      </c>
      <c r="I101" s="33">
        <v>0.3</v>
      </c>
      <c r="J101" s="43">
        <f>_XLL.VOSEBETA(9,21)</f>
        <v>0.25195059944184195</v>
      </c>
      <c r="K101" s="33">
        <f>_XLL.VOSEBETA(4,9,U)</f>
        <v>0.20398587379467933</v>
      </c>
      <c r="L101" s="44">
        <f t="shared" si="6"/>
        <v>0</v>
      </c>
      <c r="M101" s="35">
        <f t="shared" si="7"/>
        <v>0</v>
      </c>
      <c r="N101" s="45">
        <f t="shared" si="8"/>
        <v>0</v>
      </c>
    </row>
    <row r="102" spans="2:14" ht="12.75">
      <c r="B102" s="40">
        <v>84</v>
      </c>
      <c r="C102" s="32">
        <v>3304.05</v>
      </c>
      <c r="D102" s="41">
        <v>4</v>
      </c>
      <c r="E102" s="33">
        <f t="shared" si="9"/>
        <v>0.02</v>
      </c>
      <c r="F102" s="42">
        <f>_XLL.VOSEEXPON(1,,_XLL.VOSEXBOUNDS(,20))</f>
        <v>0.17474275098376202</v>
      </c>
      <c r="G102" s="34">
        <f t="shared" si="5"/>
        <v>0.004182514443508565</v>
      </c>
      <c r="H102" s="41">
        <f>_XLL.VOSEBINOMIAL(1,G102)</f>
        <v>0</v>
      </c>
      <c r="I102" s="33">
        <v>0.3</v>
      </c>
      <c r="J102" s="43">
        <f>_XLL.VOSEBETA(9,21)</f>
        <v>0.21070699421771655</v>
      </c>
      <c r="K102" s="33">
        <f>_XLL.VOSEBETA(4,9,U)</f>
        <v>0.20398587379467933</v>
      </c>
      <c r="L102" s="44">
        <f t="shared" si="6"/>
        <v>0</v>
      </c>
      <c r="M102" s="35">
        <f t="shared" si="7"/>
        <v>0</v>
      </c>
      <c r="N102" s="45">
        <f t="shared" si="8"/>
        <v>0</v>
      </c>
    </row>
    <row r="103" spans="2:14" ht="12.75">
      <c r="B103" s="40">
        <v>85</v>
      </c>
      <c r="C103" s="32">
        <v>8878.11</v>
      </c>
      <c r="D103" s="41">
        <v>4</v>
      </c>
      <c r="E103" s="33">
        <f t="shared" si="9"/>
        <v>0.02</v>
      </c>
      <c r="F103" s="42">
        <f>_XLL.VOSEEXPON(1,,_XLL.VOSEXBOUNDS(,20))</f>
        <v>0.1872952287545866</v>
      </c>
      <c r="G103" s="34">
        <f t="shared" si="5"/>
        <v>0.004308039221216811</v>
      </c>
      <c r="H103" s="41">
        <f>_XLL.VOSEBINOMIAL(1,G103)</f>
        <v>0</v>
      </c>
      <c r="I103" s="33">
        <v>0.3</v>
      </c>
      <c r="J103" s="43">
        <f>_XLL.VOSEBETA(9,21)</f>
        <v>0.27745741644019345</v>
      </c>
      <c r="K103" s="33">
        <f>_XLL.VOSEBETA(4,9,U)</f>
        <v>0.20398587379467933</v>
      </c>
      <c r="L103" s="44">
        <f t="shared" si="6"/>
        <v>0</v>
      </c>
      <c r="M103" s="35">
        <f t="shared" si="7"/>
        <v>0</v>
      </c>
      <c r="N103" s="45">
        <f t="shared" si="8"/>
        <v>0</v>
      </c>
    </row>
    <row r="104" spans="2:14" ht="12.75">
      <c r="B104" s="40">
        <v>86</v>
      </c>
      <c r="C104" s="32">
        <v>3423.25</v>
      </c>
      <c r="D104" s="41">
        <v>5</v>
      </c>
      <c r="E104" s="33">
        <f t="shared" si="9"/>
        <v>0.025</v>
      </c>
      <c r="F104" s="42">
        <f>_XLL.VOSEEXPON(1,,_XLL.VOSEXBOUNDS(,20))</f>
        <v>0.08514713431312015</v>
      </c>
      <c r="G104" s="34">
        <f t="shared" si="5"/>
        <v>0.004108197846002683</v>
      </c>
      <c r="H104" s="41">
        <f>_XLL.VOSEBINOMIAL(1,G104)</f>
        <v>0</v>
      </c>
      <c r="I104" s="33">
        <v>0.3</v>
      </c>
      <c r="J104" s="43">
        <f>_XLL.VOSEBETA(9,21)</f>
        <v>0.381671986940156</v>
      </c>
      <c r="K104" s="33">
        <f>_XLL.VOSEBETA(4,9,U)</f>
        <v>0.20398587379467933</v>
      </c>
      <c r="L104" s="44">
        <f t="shared" si="6"/>
        <v>0</v>
      </c>
      <c r="M104" s="35">
        <f t="shared" si="7"/>
        <v>0</v>
      </c>
      <c r="N104" s="45">
        <f t="shared" si="8"/>
        <v>0</v>
      </c>
    </row>
    <row r="105" spans="2:14" ht="12.75">
      <c r="B105" s="40">
        <v>87</v>
      </c>
      <c r="C105" s="32">
        <v>11392.2</v>
      </c>
      <c r="D105" s="41">
        <v>6</v>
      </c>
      <c r="E105" s="33">
        <f t="shared" si="9"/>
        <v>0.03</v>
      </c>
      <c r="F105" s="42">
        <f>_XLL.VOSEEXPON(1,,_XLL.VOSEXBOUNDS(,20))</f>
        <v>0.10653803692515444</v>
      </c>
      <c r="G105" s="34">
        <f t="shared" si="5"/>
        <v>0.005250700954383734</v>
      </c>
      <c r="H105" s="41">
        <f>_XLL.VOSEBINOMIAL(1,G105)</f>
        <v>0</v>
      </c>
      <c r="I105" s="33">
        <v>0.3</v>
      </c>
      <c r="J105" s="43">
        <f>_XLL.VOSEBETA(9,21)</f>
        <v>0.585363500852845</v>
      </c>
      <c r="K105" s="33">
        <f>_XLL.VOSEBETA(4,9,U)</f>
        <v>0.20398587379467933</v>
      </c>
      <c r="L105" s="44">
        <f t="shared" si="6"/>
        <v>0</v>
      </c>
      <c r="M105" s="35">
        <f t="shared" si="7"/>
        <v>0</v>
      </c>
      <c r="N105" s="45">
        <f t="shared" si="8"/>
        <v>0</v>
      </c>
    </row>
    <row r="106" spans="2:14" ht="12.75">
      <c r="B106" s="40">
        <v>88</v>
      </c>
      <c r="C106" s="32">
        <v>8357.82</v>
      </c>
      <c r="D106" s="41">
        <v>5</v>
      </c>
      <c r="E106" s="33">
        <f t="shared" si="9"/>
        <v>0.025</v>
      </c>
      <c r="F106" s="42">
        <f>_XLL.VOSEEXPON(1,,_XLL.VOSEXBOUNDS(,20))</f>
        <v>0.06345595978183352</v>
      </c>
      <c r="G106" s="34">
        <f t="shared" si="5"/>
        <v>0.0038370581643616002</v>
      </c>
      <c r="H106" s="41">
        <f>_XLL.VOSEBINOMIAL(1,G106)</f>
        <v>0</v>
      </c>
      <c r="I106" s="33">
        <v>0.3</v>
      </c>
      <c r="J106" s="43">
        <f>_XLL.VOSEBETA(9,21)</f>
        <v>0.2742389653082669</v>
      </c>
      <c r="K106" s="33">
        <f>_XLL.VOSEBETA(4,9,U)</f>
        <v>0.20398587379467933</v>
      </c>
      <c r="L106" s="44">
        <f t="shared" si="6"/>
        <v>0</v>
      </c>
      <c r="M106" s="35">
        <f t="shared" si="7"/>
        <v>0</v>
      </c>
      <c r="N106" s="45">
        <f t="shared" si="8"/>
        <v>0</v>
      </c>
    </row>
    <row r="107" spans="2:14" ht="12.75">
      <c r="B107" s="40">
        <v>89</v>
      </c>
      <c r="C107" s="32">
        <v>14498.84</v>
      </c>
      <c r="D107" s="41">
        <v>3</v>
      </c>
      <c r="E107" s="33">
        <f t="shared" si="9"/>
        <v>0.015</v>
      </c>
      <c r="F107" s="42">
        <f>_XLL.VOSEEXPON(1,,_XLL.VOSEXBOUNDS(,20))</f>
        <v>0.20319508948248508</v>
      </c>
      <c r="G107" s="34">
        <f t="shared" si="5"/>
        <v>0.003350278371371847</v>
      </c>
      <c r="H107" s="41">
        <f>_XLL.VOSEBINOMIAL(1,G107)</f>
        <v>0</v>
      </c>
      <c r="I107" s="33">
        <v>0.3</v>
      </c>
      <c r="J107" s="43">
        <f>_XLL.VOSEBETA(9,21)</f>
        <v>0.2987784661501738</v>
      </c>
      <c r="K107" s="33">
        <f>_XLL.VOSEBETA(4,9,U)</f>
        <v>0.20398587379467933</v>
      </c>
      <c r="L107" s="44">
        <f t="shared" si="6"/>
        <v>0</v>
      </c>
      <c r="M107" s="35">
        <f t="shared" si="7"/>
        <v>0</v>
      </c>
      <c r="N107" s="45">
        <f t="shared" si="8"/>
        <v>0</v>
      </c>
    </row>
    <row r="108" spans="2:14" ht="12.75">
      <c r="B108" s="40">
        <v>90</v>
      </c>
      <c r="C108" s="32">
        <v>6347.98</v>
      </c>
      <c r="D108" s="41">
        <v>4</v>
      </c>
      <c r="E108" s="33">
        <f t="shared" si="9"/>
        <v>0.02</v>
      </c>
      <c r="F108" s="42">
        <f>_XLL.VOSEEXPON(1,,_XLL.VOSEXBOUNDS(,20))</f>
        <v>0.18128155641024532</v>
      </c>
      <c r="G108" s="34">
        <f t="shared" si="5"/>
        <v>0.0042479024977733985</v>
      </c>
      <c r="H108" s="41">
        <f>_XLL.VOSEBINOMIAL(1,G108)</f>
        <v>0</v>
      </c>
      <c r="I108" s="33">
        <v>0.3</v>
      </c>
      <c r="J108" s="43">
        <f>_XLL.VOSEBETA(9,21)</f>
        <v>0.26371905083884944</v>
      </c>
      <c r="K108" s="33">
        <f>_XLL.VOSEBETA(4,9,U)</f>
        <v>0.20398587379467933</v>
      </c>
      <c r="L108" s="44">
        <f t="shared" si="6"/>
        <v>0</v>
      </c>
      <c r="M108" s="35">
        <f t="shared" si="7"/>
        <v>0</v>
      </c>
      <c r="N108" s="45">
        <f t="shared" si="8"/>
        <v>0</v>
      </c>
    </row>
    <row r="109" spans="2:14" ht="12.75">
      <c r="B109" s="40">
        <v>91</v>
      </c>
      <c r="C109" s="32">
        <v>10412.91</v>
      </c>
      <c r="D109" s="41">
        <v>3</v>
      </c>
      <c r="E109" s="33">
        <f t="shared" si="9"/>
        <v>0.015</v>
      </c>
      <c r="F109" s="42">
        <f>_XLL.VOSEEXPON(1,,_XLL.VOSEXBOUNDS(,20))</f>
        <v>0.17107241599714446</v>
      </c>
      <c r="G109" s="34">
        <f t="shared" si="5"/>
        <v>0.003109358320231792</v>
      </c>
      <c r="H109" s="41">
        <f>_XLL.VOSEBINOMIAL(1,G109)</f>
        <v>0</v>
      </c>
      <c r="I109" s="33">
        <v>0.3</v>
      </c>
      <c r="J109" s="43">
        <f>_XLL.VOSEBETA(9,21)</f>
        <v>0.23935391473087264</v>
      </c>
      <c r="K109" s="33">
        <f>_XLL.VOSEBETA(4,9,U)</f>
        <v>0.20398587379467933</v>
      </c>
      <c r="L109" s="44">
        <f t="shared" si="6"/>
        <v>0</v>
      </c>
      <c r="M109" s="35">
        <f t="shared" si="7"/>
        <v>0</v>
      </c>
      <c r="N109" s="45">
        <f t="shared" si="8"/>
        <v>0</v>
      </c>
    </row>
    <row r="110" spans="2:14" ht="12.75">
      <c r="B110" s="40">
        <v>92</v>
      </c>
      <c r="C110" s="32">
        <v>2015.73</v>
      </c>
      <c r="D110" s="41">
        <v>3</v>
      </c>
      <c r="E110" s="33">
        <f t="shared" si="9"/>
        <v>0.015</v>
      </c>
      <c r="F110" s="42">
        <f>_XLL.VOSEEXPON(1,,_XLL.VOSEXBOUNDS(,20))</f>
        <v>2.5220689418785374</v>
      </c>
      <c r="G110" s="34">
        <f t="shared" si="5"/>
        <v>0.02074183226434224</v>
      </c>
      <c r="H110" s="41">
        <f>_XLL.VOSEBINOMIAL(1,G110)</f>
        <v>0</v>
      </c>
      <c r="I110" s="33">
        <v>0.3</v>
      </c>
      <c r="J110" s="43">
        <f>_XLL.VOSEBETA(9,21)</f>
        <v>0.2640162438169965</v>
      </c>
      <c r="K110" s="33">
        <f>_XLL.VOSEBETA(4,9,U)</f>
        <v>0.20398587379467933</v>
      </c>
      <c r="L110" s="44">
        <f t="shared" si="6"/>
        <v>0</v>
      </c>
      <c r="M110" s="35">
        <f t="shared" si="7"/>
        <v>0</v>
      </c>
      <c r="N110" s="45">
        <f t="shared" si="8"/>
        <v>0</v>
      </c>
    </row>
    <row r="111" spans="2:14" ht="12.75">
      <c r="B111" s="40">
        <v>93</v>
      </c>
      <c r="C111" s="32">
        <v>10631.87</v>
      </c>
      <c r="D111" s="41">
        <v>2</v>
      </c>
      <c r="E111" s="33">
        <f t="shared" si="9"/>
        <v>0.01</v>
      </c>
      <c r="F111" s="42">
        <f>_XLL.VOSEEXPON(1,,_XLL.VOSEXBOUNDS(,20))</f>
        <v>0.13523387813240892</v>
      </c>
      <c r="G111" s="34">
        <f t="shared" si="5"/>
        <v>0.001893712857497517</v>
      </c>
      <c r="H111" s="41">
        <f>_XLL.VOSEBINOMIAL(1,G111)</f>
        <v>0</v>
      </c>
      <c r="I111" s="33">
        <v>0.3</v>
      </c>
      <c r="J111" s="43">
        <f>_XLL.VOSEBETA(9,21)</f>
        <v>0.29181790217258</v>
      </c>
      <c r="K111" s="33">
        <f>_XLL.VOSEBETA(4,9,U)</f>
        <v>0.20398587379467933</v>
      </c>
      <c r="L111" s="44">
        <f t="shared" si="6"/>
        <v>0</v>
      </c>
      <c r="M111" s="35">
        <f t="shared" si="7"/>
        <v>0</v>
      </c>
      <c r="N111" s="45">
        <f t="shared" si="8"/>
        <v>0</v>
      </c>
    </row>
    <row r="112" spans="2:14" ht="12.75">
      <c r="B112" s="40">
        <v>94</v>
      </c>
      <c r="C112" s="32">
        <v>3377.51</v>
      </c>
      <c r="D112" s="41">
        <v>7</v>
      </c>
      <c r="E112" s="33">
        <f t="shared" si="9"/>
        <v>0.05</v>
      </c>
      <c r="F112" s="42">
        <f>_XLL.VOSEEXPON(1,,_XLL.VOSEXBOUNDS(,20))</f>
        <v>1.0637607091926948</v>
      </c>
      <c r="G112" s="34">
        <f t="shared" si="5"/>
        <v>0.03268173506399474</v>
      </c>
      <c r="H112" s="41">
        <f>_XLL.VOSEBINOMIAL(1,G112)</f>
        <v>0</v>
      </c>
      <c r="I112" s="33">
        <v>0.3</v>
      </c>
      <c r="J112" s="43">
        <f>_XLL.VOSEBETA(9,21)</f>
        <v>0.22139073123870412</v>
      </c>
      <c r="K112" s="33">
        <f>_XLL.VOSEBETA(4,9,U)</f>
        <v>0.20398587379467933</v>
      </c>
      <c r="L112" s="44">
        <f t="shared" si="6"/>
        <v>0</v>
      </c>
      <c r="M112" s="35">
        <f t="shared" si="7"/>
        <v>0</v>
      </c>
      <c r="N112" s="45">
        <f t="shared" si="8"/>
        <v>0</v>
      </c>
    </row>
    <row r="113" spans="2:14" ht="12.75">
      <c r="B113" s="40">
        <v>95</v>
      </c>
      <c r="C113" s="32">
        <v>7651.7</v>
      </c>
      <c r="D113" s="41">
        <v>7</v>
      </c>
      <c r="E113" s="33">
        <f t="shared" si="9"/>
        <v>0.05</v>
      </c>
      <c r="F113" s="42">
        <f>_XLL.VOSEEXPON(1,,_XLL.VOSEXBOUNDS(,20))</f>
        <v>0.45976878269592175</v>
      </c>
      <c r="G113" s="34">
        <f t="shared" si="5"/>
        <v>0.017581936901575407</v>
      </c>
      <c r="H113" s="41">
        <f>_XLL.VOSEBINOMIAL(1,G113)</f>
        <v>0</v>
      </c>
      <c r="I113" s="33">
        <v>0.3</v>
      </c>
      <c r="J113" s="43">
        <f>_XLL.VOSEBETA(9,21)</f>
        <v>0.24139311073949415</v>
      </c>
      <c r="K113" s="33">
        <f>_XLL.VOSEBETA(4,9,U)</f>
        <v>0.20398587379467933</v>
      </c>
      <c r="L113" s="44">
        <f t="shared" si="6"/>
        <v>0</v>
      </c>
      <c r="M113" s="35">
        <f t="shared" si="7"/>
        <v>0</v>
      </c>
      <c r="N113" s="45">
        <f t="shared" si="8"/>
        <v>0</v>
      </c>
    </row>
    <row r="114" spans="2:14" ht="12.75">
      <c r="B114" s="40">
        <v>96</v>
      </c>
      <c r="C114" s="32">
        <v>7338.95</v>
      </c>
      <c r="D114" s="41">
        <v>4</v>
      </c>
      <c r="E114" s="33">
        <f t="shared" si="9"/>
        <v>0.02</v>
      </c>
      <c r="F114" s="42">
        <f>_XLL.VOSEEXPON(1,,_XLL.VOSEXBOUNDS(,20))</f>
        <v>1.4761055044928424</v>
      </c>
      <c r="G114" s="34">
        <f t="shared" si="5"/>
        <v>0.01719614197859937</v>
      </c>
      <c r="H114" s="41">
        <f>_XLL.VOSEBINOMIAL(1,G114)</f>
        <v>0</v>
      </c>
      <c r="I114" s="33">
        <v>0.3</v>
      </c>
      <c r="J114" s="43">
        <f>_XLL.VOSEBETA(9,21)</f>
        <v>0.42012611147587997</v>
      </c>
      <c r="K114" s="33">
        <f>_XLL.VOSEBETA(4,9,U)</f>
        <v>0.20398587379467933</v>
      </c>
      <c r="L114" s="44">
        <f t="shared" si="6"/>
        <v>0</v>
      </c>
      <c r="M114" s="35">
        <f t="shared" si="7"/>
        <v>0</v>
      </c>
      <c r="N114" s="45">
        <f t="shared" si="8"/>
        <v>0</v>
      </c>
    </row>
    <row r="115" spans="2:14" ht="12.75">
      <c r="B115" s="40">
        <v>97</v>
      </c>
      <c r="C115" s="32">
        <v>6843</v>
      </c>
      <c r="D115" s="41">
        <v>7</v>
      </c>
      <c r="E115" s="33">
        <f t="shared" si="9"/>
        <v>0.05</v>
      </c>
      <c r="F115" s="42">
        <f>_XLL.VOSEEXPON(1,,_XLL.VOSEXBOUNDS(,20))</f>
        <v>0.5513252383143694</v>
      </c>
      <c r="G115" s="34">
        <f t="shared" si="5"/>
        <v>0.0198708482920366</v>
      </c>
      <c r="H115" s="41">
        <f>_XLL.VOSEBINOMIAL(1,G115)</f>
        <v>0</v>
      </c>
      <c r="I115" s="33">
        <v>0.3</v>
      </c>
      <c r="J115" s="43">
        <f>_XLL.VOSEBETA(9,21)</f>
        <v>0.13515032581570635</v>
      </c>
      <c r="K115" s="33">
        <f>_XLL.VOSEBETA(4,9,U)</f>
        <v>0.20398587379467933</v>
      </c>
      <c r="L115" s="44">
        <f t="shared" si="6"/>
        <v>0</v>
      </c>
      <c r="M115" s="35">
        <f t="shared" si="7"/>
        <v>0</v>
      </c>
      <c r="N115" s="45">
        <f t="shared" si="8"/>
        <v>0</v>
      </c>
    </row>
    <row r="116" spans="2:14" ht="12.75">
      <c r="B116" s="40">
        <v>98</v>
      </c>
      <c r="C116" s="32">
        <v>1214.88</v>
      </c>
      <c r="D116" s="41">
        <v>3</v>
      </c>
      <c r="E116" s="33">
        <f t="shared" si="9"/>
        <v>0.015</v>
      </c>
      <c r="F116" s="42">
        <f>_XLL.VOSEEXPON(1,,_XLL.VOSEXBOUNDS(,20))</f>
        <v>0.9272529561730058</v>
      </c>
      <c r="G116" s="34">
        <f t="shared" si="5"/>
        <v>0.008780712371550752</v>
      </c>
      <c r="H116" s="41">
        <f>_XLL.VOSEBINOMIAL(1,G116)</f>
        <v>0</v>
      </c>
      <c r="I116" s="33">
        <v>0.3</v>
      </c>
      <c r="J116" s="43">
        <f>_XLL.VOSEBETA(9,21)</f>
        <v>0.11080634230185583</v>
      </c>
      <c r="K116" s="33">
        <f>_XLL.VOSEBETA(4,9,U)</f>
        <v>0.20398587379467933</v>
      </c>
      <c r="L116" s="44">
        <f t="shared" si="6"/>
        <v>0</v>
      </c>
      <c r="M116" s="35">
        <f t="shared" si="7"/>
        <v>0</v>
      </c>
      <c r="N116" s="45">
        <f t="shared" si="8"/>
        <v>0</v>
      </c>
    </row>
    <row r="117" spans="2:14" ht="12.75">
      <c r="B117" s="40">
        <v>99</v>
      </c>
      <c r="C117" s="32">
        <v>1534.54</v>
      </c>
      <c r="D117" s="41">
        <v>7</v>
      </c>
      <c r="E117" s="33">
        <f t="shared" si="9"/>
        <v>0.05</v>
      </c>
      <c r="F117" s="42">
        <f>_XLL.VOSEEXPON(1,,_XLL.VOSEXBOUNDS(,20))</f>
        <v>1.438453587351287</v>
      </c>
      <c r="G117" s="34">
        <f t="shared" si="5"/>
        <v>0.04204905701795954</v>
      </c>
      <c r="H117" s="41">
        <f>_XLL.VOSEBINOMIAL(1,G117)</f>
        <v>0</v>
      </c>
      <c r="I117" s="33">
        <v>0.3</v>
      </c>
      <c r="J117" s="43">
        <f>_XLL.VOSEBETA(9,21)</f>
        <v>0.4153901254841872</v>
      </c>
      <c r="K117" s="33">
        <f>_XLL.VOSEBETA(4,9,U)</f>
        <v>0.20398587379467933</v>
      </c>
      <c r="L117" s="44">
        <f t="shared" si="6"/>
        <v>0</v>
      </c>
      <c r="M117" s="35">
        <f t="shared" si="7"/>
        <v>0</v>
      </c>
      <c r="N117" s="45">
        <f t="shared" si="8"/>
        <v>0</v>
      </c>
    </row>
    <row r="118" spans="2:14" ht="12.75">
      <c r="B118" s="40">
        <v>100</v>
      </c>
      <c r="C118" s="32">
        <v>7830.94</v>
      </c>
      <c r="D118" s="41">
        <v>6</v>
      </c>
      <c r="E118" s="33">
        <f t="shared" si="9"/>
        <v>0.03</v>
      </c>
      <c r="F118" s="42">
        <f>_XLL.VOSEEXPON(1,,_XLL.VOSEXBOUNDS(,20))</f>
        <v>0.031612230829375504</v>
      </c>
      <c r="G118" s="34">
        <f t="shared" si="5"/>
        <v>0.00412681386294705</v>
      </c>
      <c r="H118" s="41">
        <f>_XLL.VOSEBINOMIAL(1,G118)</f>
        <v>0</v>
      </c>
      <c r="I118" s="33">
        <v>0.3</v>
      </c>
      <c r="J118" s="43">
        <f>_XLL.VOSEBETA(9,21)</f>
        <v>0.2875007659386505</v>
      </c>
      <c r="K118" s="33">
        <f>_XLL.VOSEBETA(4,9,U)</f>
        <v>0.20398587379467933</v>
      </c>
      <c r="L118" s="44">
        <f t="shared" si="6"/>
        <v>0</v>
      </c>
      <c r="M118" s="35">
        <f t="shared" si="7"/>
        <v>0</v>
      </c>
      <c r="N118" s="45">
        <f t="shared" si="8"/>
        <v>0</v>
      </c>
    </row>
    <row r="119" spans="2:14" ht="12.75">
      <c r="B119" s="40">
        <v>101</v>
      </c>
      <c r="C119" s="32">
        <v>14460.92</v>
      </c>
      <c r="D119" s="41">
        <v>6</v>
      </c>
      <c r="E119" s="33">
        <f t="shared" si="9"/>
        <v>0.03</v>
      </c>
      <c r="F119" s="42">
        <f>_XLL.VOSEEXPON(1,,_XLL.VOSEXBOUNDS(,20))</f>
        <v>0.10621909296910378</v>
      </c>
      <c r="G119" s="34">
        <f t="shared" si="5"/>
        <v>0.005245916795042974</v>
      </c>
      <c r="H119" s="41">
        <f>_XLL.VOSEBINOMIAL(1,G119)</f>
        <v>0</v>
      </c>
      <c r="I119" s="33">
        <v>0.3</v>
      </c>
      <c r="J119" s="43">
        <f>_XLL.VOSEBETA(9,21)</f>
        <v>0.248337312409809</v>
      </c>
      <c r="K119" s="33">
        <f>_XLL.VOSEBETA(4,9,U)</f>
        <v>0.20398587379467933</v>
      </c>
      <c r="L119" s="44">
        <f t="shared" si="6"/>
        <v>0</v>
      </c>
      <c r="M119" s="35">
        <f t="shared" si="7"/>
        <v>0</v>
      </c>
      <c r="N119" s="45">
        <f t="shared" si="8"/>
        <v>0</v>
      </c>
    </row>
    <row r="120" spans="2:14" ht="12.75">
      <c r="B120" s="40">
        <v>102</v>
      </c>
      <c r="C120" s="32">
        <v>7992.42</v>
      </c>
      <c r="D120" s="41">
        <v>3</v>
      </c>
      <c r="E120" s="33">
        <f t="shared" si="9"/>
        <v>0.015</v>
      </c>
      <c r="F120" s="42">
        <f>_XLL.VOSEEXPON(1,,_XLL.VOSEXBOUNDS(,20))</f>
        <v>0.2486583619134698</v>
      </c>
      <c r="G120" s="34">
        <f t="shared" si="5"/>
        <v>0.0036912529146042317</v>
      </c>
      <c r="H120" s="41">
        <f>_XLL.VOSEBINOMIAL(1,G120)</f>
        <v>0</v>
      </c>
      <c r="I120" s="33">
        <v>0.3</v>
      </c>
      <c r="J120" s="43">
        <f>_XLL.VOSEBETA(9,21)</f>
        <v>0.35680223412848844</v>
      </c>
      <c r="K120" s="33">
        <f>_XLL.VOSEBETA(4,9,U)</f>
        <v>0.20398587379467933</v>
      </c>
      <c r="L120" s="44">
        <f t="shared" si="6"/>
        <v>0</v>
      </c>
      <c r="M120" s="35">
        <f t="shared" si="7"/>
        <v>0</v>
      </c>
      <c r="N120" s="45">
        <f t="shared" si="8"/>
        <v>0</v>
      </c>
    </row>
    <row r="121" spans="2:14" ht="12.75">
      <c r="B121" s="40">
        <v>103</v>
      </c>
      <c r="C121" s="32">
        <v>12422.69</v>
      </c>
      <c r="D121" s="41">
        <v>2</v>
      </c>
      <c r="E121" s="33">
        <f t="shared" si="9"/>
        <v>0.01</v>
      </c>
      <c r="F121" s="42">
        <f>_XLL.VOSEEXPON(1,,_XLL.VOSEXBOUNDS(,20))</f>
        <v>3.148913238585633</v>
      </c>
      <c r="G121" s="34">
        <f t="shared" si="5"/>
        <v>0.01696210965976364</v>
      </c>
      <c r="H121" s="41">
        <f>_XLL.VOSEBINOMIAL(1,G121)</f>
        <v>0</v>
      </c>
      <c r="I121" s="33">
        <v>0.3</v>
      </c>
      <c r="J121" s="43">
        <f>_XLL.VOSEBETA(9,21)</f>
        <v>0.2912863468053731</v>
      </c>
      <c r="K121" s="33">
        <f>_XLL.VOSEBETA(4,9,U)</f>
        <v>0.20398587379467933</v>
      </c>
      <c r="L121" s="44">
        <f t="shared" si="6"/>
        <v>0</v>
      </c>
      <c r="M121" s="35">
        <f t="shared" si="7"/>
        <v>0</v>
      </c>
      <c r="N121" s="45">
        <f t="shared" si="8"/>
        <v>0</v>
      </c>
    </row>
    <row r="122" spans="2:14" ht="12.75">
      <c r="B122" s="40">
        <v>104</v>
      </c>
      <c r="C122" s="32">
        <v>1919.81</v>
      </c>
      <c r="D122" s="41">
        <v>3</v>
      </c>
      <c r="E122" s="33">
        <f t="shared" si="9"/>
        <v>0.015</v>
      </c>
      <c r="F122" s="42">
        <f>_XLL.VOSEEXPON(1,,_XLL.VOSEXBOUNDS(,20))</f>
        <v>1.4522498861784736</v>
      </c>
      <c r="G122" s="34">
        <f t="shared" si="5"/>
        <v>0.01271818934659176</v>
      </c>
      <c r="H122" s="41">
        <f>_XLL.VOSEBINOMIAL(1,G122)</f>
        <v>0</v>
      </c>
      <c r="I122" s="33">
        <v>0.3</v>
      </c>
      <c r="J122" s="43">
        <f>_XLL.VOSEBETA(9,21)</f>
        <v>0.1955682770141255</v>
      </c>
      <c r="K122" s="33">
        <f>_XLL.VOSEBETA(4,9,U)</f>
        <v>0.20398587379467933</v>
      </c>
      <c r="L122" s="44">
        <f t="shared" si="6"/>
        <v>0</v>
      </c>
      <c r="M122" s="35">
        <f t="shared" si="7"/>
        <v>0</v>
      </c>
      <c r="N122" s="45">
        <f t="shared" si="8"/>
        <v>0</v>
      </c>
    </row>
    <row r="123" spans="2:14" ht="12.75">
      <c r="B123" s="40">
        <v>105</v>
      </c>
      <c r="C123" s="32">
        <v>12468.25</v>
      </c>
      <c r="D123" s="41">
        <v>6</v>
      </c>
      <c r="E123" s="33">
        <f t="shared" si="9"/>
        <v>0.03</v>
      </c>
      <c r="F123" s="42">
        <f>_XLL.VOSEEXPON(1,,_XLL.VOSEXBOUNDS(,20))</f>
        <v>0.41308932964631373</v>
      </c>
      <c r="G123" s="34">
        <f t="shared" si="5"/>
        <v>0.009848970345201123</v>
      </c>
      <c r="H123" s="41">
        <f>_XLL.VOSEBINOMIAL(1,G123)</f>
        <v>0</v>
      </c>
      <c r="I123" s="33">
        <v>0.3</v>
      </c>
      <c r="J123" s="43">
        <f>_XLL.VOSEBETA(9,21)</f>
        <v>0.366405363852949</v>
      </c>
      <c r="K123" s="33">
        <f>_XLL.VOSEBETA(4,9,U)</f>
        <v>0.20398587379467933</v>
      </c>
      <c r="L123" s="44">
        <f t="shared" si="6"/>
        <v>0</v>
      </c>
      <c r="M123" s="35">
        <f t="shared" si="7"/>
        <v>0</v>
      </c>
      <c r="N123" s="45">
        <f t="shared" si="8"/>
        <v>0</v>
      </c>
    </row>
    <row r="124" spans="2:14" ht="12.75">
      <c r="B124" s="40">
        <v>106</v>
      </c>
      <c r="C124" s="32">
        <v>4077.24</v>
      </c>
      <c r="D124" s="41">
        <v>1</v>
      </c>
      <c r="E124" s="33">
        <f t="shared" si="9"/>
        <v>0.005</v>
      </c>
      <c r="F124" s="42">
        <f>_XLL.VOSEEXPON(1,,_XLL.VOSEXBOUNDS(,20))</f>
        <v>0.5028474405330055</v>
      </c>
      <c r="G124" s="34">
        <f t="shared" si="5"/>
        <v>0.00186589033475025</v>
      </c>
      <c r="H124" s="41">
        <f>_XLL.VOSEBINOMIAL(1,G124)</f>
        <v>0</v>
      </c>
      <c r="I124" s="33">
        <v>0.3</v>
      </c>
      <c r="J124" s="43">
        <f>_XLL.VOSEBETA(9,21)</f>
        <v>0.3294716063332249</v>
      </c>
      <c r="K124" s="33">
        <f>_XLL.VOSEBETA(4,9,U)</f>
        <v>0.20398587379467933</v>
      </c>
      <c r="L124" s="44">
        <f t="shared" si="6"/>
        <v>0</v>
      </c>
      <c r="M124" s="35">
        <f t="shared" si="7"/>
        <v>0</v>
      </c>
      <c r="N124" s="45">
        <f t="shared" si="8"/>
        <v>0</v>
      </c>
    </row>
    <row r="125" spans="2:14" ht="12.75">
      <c r="B125" s="40">
        <v>107</v>
      </c>
      <c r="C125" s="32">
        <v>8446.08</v>
      </c>
      <c r="D125" s="41">
        <v>3</v>
      </c>
      <c r="E125" s="33">
        <f t="shared" si="9"/>
        <v>0.015</v>
      </c>
      <c r="F125" s="42">
        <f>_XLL.VOSEEXPON(1,,_XLL.VOSEXBOUNDS(,20))</f>
        <v>4.512126002981118</v>
      </c>
      <c r="G125" s="34">
        <f t="shared" si="5"/>
        <v>0.035667260222611595</v>
      </c>
      <c r="H125" s="41">
        <f>_XLL.VOSEBINOMIAL(1,G125)</f>
        <v>0</v>
      </c>
      <c r="I125" s="33">
        <v>0.3</v>
      </c>
      <c r="J125" s="43">
        <f>_XLL.VOSEBETA(9,21)</f>
        <v>0.15869340470301693</v>
      </c>
      <c r="K125" s="33">
        <f>_XLL.VOSEBETA(4,9,U)</f>
        <v>0.20398587379467933</v>
      </c>
      <c r="L125" s="44">
        <f t="shared" si="6"/>
        <v>0</v>
      </c>
      <c r="M125" s="35">
        <f t="shared" si="7"/>
        <v>0</v>
      </c>
      <c r="N125" s="45">
        <f t="shared" si="8"/>
        <v>0</v>
      </c>
    </row>
    <row r="126" spans="2:14" ht="12.75">
      <c r="B126" s="40">
        <v>108</v>
      </c>
      <c r="C126" s="32">
        <v>12533.25</v>
      </c>
      <c r="D126" s="41">
        <v>7</v>
      </c>
      <c r="E126" s="33">
        <f t="shared" si="9"/>
        <v>0.05</v>
      </c>
      <c r="F126" s="42">
        <f>_XLL.VOSEEXPON(1,,_XLL.VOSEXBOUNDS(,20))</f>
        <v>0.8991374745379569</v>
      </c>
      <c r="G126" s="34">
        <f t="shared" si="5"/>
        <v>0.028566154197626287</v>
      </c>
      <c r="H126" s="41">
        <f>_XLL.VOSEBINOMIAL(1,G126)</f>
        <v>1</v>
      </c>
      <c r="I126" s="33">
        <v>0.3</v>
      </c>
      <c r="J126" s="43">
        <f>_XLL.VOSEBETA(9,21)</f>
        <v>0.29905918507015994</v>
      </c>
      <c r="K126" s="33">
        <f>_XLL.VOSEBETA(4,9,U)</f>
        <v>0.20398587379467933</v>
      </c>
      <c r="L126" s="44">
        <f t="shared" si="6"/>
        <v>3759.975</v>
      </c>
      <c r="M126" s="35">
        <f t="shared" si="7"/>
        <v>3748.183531280582</v>
      </c>
      <c r="N126" s="45">
        <f t="shared" si="8"/>
        <v>2556.605952737165</v>
      </c>
    </row>
    <row r="127" spans="2:14" ht="12.75">
      <c r="B127" s="40">
        <v>109</v>
      </c>
      <c r="C127" s="32">
        <v>14079.24</v>
      </c>
      <c r="D127" s="41">
        <v>1</v>
      </c>
      <c r="E127" s="33">
        <f t="shared" si="9"/>
        <v>0.005</v>
      </c>
      <c r="F127" s="42">
        <f>_XLL.VOSEEXPON(1,,_XLL.VOSEXBOUNDS(,20))</f>
        <v>1.3267296120447531</v>
      </c>
      <c r="G127" s="34">
        <f t="shared" si="5"/>
        <v>0.003925595763529619</v>
      </c>
      <c r="H127" s="41">
        <f>_XLL.VOSEBINOMIAL(1,G127)</f>
        <v>0</v>
      </c>
      <c r="I127" s="33">
        <v>0.3</v>
      </c>
      <c r="J127" s="43">
        <f>_XLL.VOSEBETA(9,21)</f>
        <v>0.3421263180679073</v>
      </c>
      <c r="K127" s="33">
        <f>_XLL.VOSEBETA(4,9,U)</f>
        <v>0.20398587379467933</v>
      </c>
      <c r="L127" s="44">
        <f t="shared" si="6"/>
        <v>0</v>
      </c>
      <c r="M127" s="35">
        <f t="shared" si="7"/>
        <v>0</v>
      </c>
      <c r="N127" s="45">
        <f t="shared" si="8"/>
        <v>0</v>
      </c>
    </row>
    <row r="128" spans="2:14" ht="12.75">
      <c r="B128" s="40">
        <v>110</v>
      </c>
      <c r="C128" s="32">
        <v>7598.93</v>
      </c>
      <c r="D128" s="41">
        <v>6</v>
      </c>
      <c r="E128" s="33">
        <f t="shared" si="9"/>
        <v>0.03</v>
      </c>
      <c r="F128" s="42">
        <f>_XLL.VOSEEXPON(1,,_XLL.VOSEXBOUNDS(,20))</f>
        <v>0.3315548492544831</v>
      </c>
      <c r="G128" s="34">
        <f t="shared" si="5"/>
        <v>0.008625953139323662</v>
      </c>
      <c r="H128" s="41">
        <f>_XLL.VOSEBINOMIAL(1,G128)</f>
        <v>0</v>
      </c>
      <c r="I128" s="33">
        <v>0.3</v>
      </c>
      <c r="J128" s="43">
        <f>_XLL.VOSEBETA(9,21)</f>
        <v>0.4430299874928285</v>
      </c>
      <c r="K128" s="33">
        <f>_XLL.VOSEBETA(4,9,U)</f>
        <v>0.20398587379467933</v>
      </c>
      <c r="L128" s="44">
        <f t="shared" si="6"/>
        <v>0</v>
      </c>
      <c r="M128" s="35">
        <f t="shared" si="7"/>
        <v>0</v>
      </c>
      <c r="N128" s="45">
        <f t="shared" si="8"/>
        <v>0</v>
      </c>
    </row>
    <row r="129" spans="2:14" ht="12.75">
      <c r="B129" s="40">
        <v>111</v>
      </c>
      <c r="C129" s="32">
        <v>9649.68</v>
      </c>
      <c r="D129" s="41">
        <v>3</v>
      </c>
      <c r="E129" s="33">
        <f t="shared" si="9"/>
        <v>0.015</v>
      </c>
      <c r="F129" s="42">
        <f>_XLL.VOSEEXPON(1,,_XLL.VOSEXBOUNDS(,20))</f>
        <v>0.05071708186357064</v>
      </c>
      <c r="G129" s="34">
        <f t="shared" si="5"/>
        <v>0.0022066933142299884</v>
      </c>
      <c r="H129" s="41">
        <f>_XLL.VOSEBINOMIAL(1,G129)</f>
        <v>0</v>
      </c>
      <c r="I129" s="33">
        <v>0.3</v>
      </c>
      <c r="J129" s="43">
        <f>_XLL.VOSEBETA(9,21)</f>
        <v>0.2971647008478706</v>
      </c>
      <c r="K129" s="33">
        <f>_XLL.VOSEBETA(4,9,U)</f>
        <v>0.20398587379467933</v>
      </c>
      <c r="L129" s="44">
        <f t="shared" si="6"/>
        <v>0</v>
      </c>
      <c r="M129" s="35">
        <f t="shared" si="7"/>
        <v>0</v>
      </c>
      <c r="N129" s="45">
        <f t="shared" si="8"/>
        <v>0</v>
      </c>
    </row>
    <row r="130" spans="2:14" ht="12.75">
      <c r="B130" s="40">
        <v>112</v>
      </c>
      <c r="C130" s="32">
        <v>4150.23</v>
      </c>
      <c r="D130" s="41">
        <v>7</v>
      </c>
      <c r="E130" s="33">
        <f t="shared" si="9"/>
        <v>0.05</v>
      </c>
      <c r="F130" s="42">
        <f>_XLL.VOSEEXPON(1,,_XLL.VOSEXBOUNDS(,20))</f>
        <v>1.076817736507311</v>
      </c>
      <c r="G130" s="34">
        <f t="shared" si="5"/>
        <v>0.03300816074686014</v>
      </c>
      <c r="H130" s="41">
        <f>_XLL.VOSEBINOMIAL(1,G130)</f>
        <v>0</v>
      </c>
      <c r="I130" s="33">
        <v>0.3</v>
      </c>
      <c r="J130" s="43">
        <f>_XLL.VOSEBETA(9,21)</f>
        <v>0.2841942671715478</v>
      </c>
      <c r="K130" s="33">
        <f>_XLL.VOSEBETA(4,9,U)</f>
        <v>0.20398587379467933</v>
      </c>
      <c r="L130" s="44">
        <f t="shared" si="6"/>
        <v>0</v>
      </c>
      <c r="M130" s="35">
        <f t="shared" si="7"/>
        <v>0</v>
      </c>
      <c r="N130" s="45">
        <f t="shared" si="8"/>
        <v>0</v>
      </c>
    </row>
    <row r="131" spans="2:14" ht="12.75">
      <c r="B131" s="40">
        <v>113</v>
      </c>
      <c r="C131" s="32">
        <v>4662.15</v>
      </c>
      <c r="D131" s="41">
        <v>5</v>
      </c>
      <c r="E131" s="33">
        <f t="shared" si="9"/>
        <v>0.025</v>
      </c>
      <c r="F131" s="42">
        <f>_XLL.VOSEEXPON(1,,_XLL.VOSEXBOUNDS(,20))</f>
        <v>0.6968993680517981</v>
      </c>
      <c r="G131" s="34">
        <f t="shared" si="5"/>
        <v>0.011755100767736157</v>
      </c>
      <c r="H131" s="41">
        <f>_XLL.VOSEBINOMIAL(1,G131)</f>
        <v>0</v>
      </c>
      <c r="I131" s="33">
        <v>0.3</v>
      </c>
      <c r="J131" s="43">
        <f>_XLL.VOSEBETA(9,21)</f>
        <v>0.3243283715774996</v>
      </c>
      <c r="K131" s="33">
        <f>_XLL.VOSEBETA(4,9,U)</f>
        <v>0.20398587379467933</v>
      </c>
      <c r="L131" s="44">
        <f t="shared" si="6"/>
        <v>0</v>
      </c>
      <c r="M131" s="35">
        <f t="shared" si="7"/>
        <v>0</v>
      </c>
      <c r="N131" s="45">
        <f t="shared" si="8"/>
        <v>0</v>
      </c>
    </row>
    <row r="132" spans="2:14" ht="12.75">
      <c r="B132" s="40">
        <v>114</v>
      </c>
      <c r="C132" s="32">
        <v>12165.47</v>
      </c>
      <c r="D132" s="41">
        <v>4</v>
      </c>
      <c r="E132" s="33">
        <f t="shared" si="9"/>
        <v>0.02</v>
      </c>
      <c r="F132" s="42">
        <f>_XLL.VOSEEXPON(1,,_XLL.VOSEXBOUNDS(,20))</f>
        <v>0.8402095190810479</v>
      </c>
      <c r="G132" s="34">
        <f t="shared" si="5"/>
        <v>0.010837182124481424</v>
      </c>
      <c r="H132" s="41">
        <f>_XLL.VOSEBINOMIAL(1,G132)</f>
        <v>0</v>
      </c>
      <c r="I132" s="33">
        <v>0.3</v>
      </c>
      <c r="J132" s="43">
        <f>_XLL.VOSEBETA(9,21)</f>
        <v>0.40045960607108777</v>
      </c>
      <c r="K132" s="33">
        <f>_XLL.VOSEBETA(4,9,U)</f>
        <v>0.20398587379467933</v>
      </c>
      <c r="L132" s="44">
        <f t="shared" si="6"/>
        <v>0</v>
      </c>
      <c r="M132" s="35">
        <f t="shared" si="7"/>
        <v>0</v>
      </c>
      <c r="N132" s="45">
        <f t="shared" si="8"/>
        <v>0</v>
      </c>
    </row>
    <row r="133" spans="2:14" ht="12.75">
      <c r="B133" s="40">
        <v>115</v>
      </c>
      <c r="C133" s="32">
        <v>7726.95</v>
      </c>
      <c r="D133" s="41">
        <v>2</v>
      </c>
      <c r="E133" s="33">
        <f t="shared" si="9"/>
        <v>0.01</v>
      </c>
      <c r="F133" s="42">
        <f>_XLL.VOSEEXPON(1,,_XLL.VOSEXBOUNDS(,20))</f>
        <v>0.03974510088972914</v>
      </c>
      <c r="G133" s="34">
        <f t="shared" si="5"/>
        <v>0.001416268971284118</v>
      </c>
      <c r="H133" s="41">
        <f>_XLL.VOSEBINOMIAL(1,G133)</f>
        <v>0</v>
      </c>
      <c r="I133" s="33">
        <v>0.3</v>
      </c>
      <c r="J133" s="43">
        <f>_XLL.VOSEBETA(9,21)</f>
        <v>0.33853644944386097</v>
      </c>
      <c r="K133" s="33">
        <f>_XLL.VOSEBETA(4,9,U)</f>
        <v>0.20398587379467933</v>
      </c>
      <c r="L133" s="44">
        <f t="shared" si="6"/>
        <v>0</v>
      </c>
      <c r="M133" s="35">
        <f t="shared" si="7"/>
        <v>0</v>
      </c>
      <c r="N133" s="45">
        <f t="shared" si="8"/>
        <v>0</v>
      </c>
    </row>
    <row r="134" spans="2:14" ht="12.75">
      <c r="B134" s="40">
        <v>116</v>
      </c>
      <c r="C134" s="32">
        <v>13912.1</v>
      </c>
      <c r="D134" s="41">
        <v>4</v>
      </c>
      <c r="E134" s="33">
        <f t="shared" si="9"/>
        <v>0.02</v>
      </c>
      <c r="F134" s="42">
        <f>_XLL.VOSEEXPON(1,,_XLL.VOSEXBOUNDS(,20))</f>
        <v>0.6313977850015814</v>
      </c>
      <c r="G134" s="34">
        <f t="shared" si="5"/>
        <v>0.008749064783686759</v>
      </c>
      <c r="H134" s="41">
        <f>_XLL.VOSEBINOMIAL(1,G134)</f>
        <v>0</v>
      </c>
      <c r="I134" s="33">
        <v>0.3</v>
      </c>
      <c r="J134" s="43">
        <f>_XLL.VOSEBETA(9,21)</f>
        <v>0.23156253359119797</v>
      </c>
      <c r="K134" s="33">
        <f>_XLL.VOSEBETA(4,9,U)</f>
        <v>0.20398587379467933</v>
      </c>
      <c r="L134" s="44">
        <f t="shared" si="6"/>
        <v>0</v>
      </c>
      <c r="M134" s="35">
        <f t="shared" si="7"/>
        <v>0</v>
      </c>
      <c r="N134" s="45">
        <f t="shared" si="8"/>
        <v>0</v>
      </c>
    </row>
    <row r="135" spans="2:14" ht="12.75">
      <c r="B135" s="40">
        <v>117</v>
      </c>
      <c r="C135" s="32">
        <v>7353.39</v>
      </c>
      <c r="D135" s="41">
        <v>5</v>
      </c>
      <c r="E135" s="33">
        <f t="shared" si="9"/>
        <v>0.025</v>
      </c>
      <c r="F135" s="42">
        <f>_XLL.VOSEEXPON(1,,_XLL.VOSEXBOUNDS(,20))</f>
        <v>1.0666533486207779</v>
      </c>
      <c r="G135" s="34">
        <f t="shared" si="5"/>
        <v>0.016377025524848404</v>
      </c>
      <c r="H135" s="41">
        <f>_XLL.VOSEBINOMIAL(1,G135)</f>
        <v>0</v>
      </c>
      <c r="I135" s="33">
        <v>0.3</v>
      </c>
      <c r="J135" s="43">
        <f>_XLL.VOSEBETA(9,21)</f>
        <v>0.29844470520267186</v>
      </c>
      <c r="K135" s="33">
        <f>_XLL.VOSEBETA(4,9,U)</f>
        <v>0.20398587379467933</v>
      </c>
      <c r="L135" s="44">
        <f t="shared" si="6"/>
        <v>0</v>
      </c>
      <c r="M135" s="35">
        <f t="shared" si="7"/>
        <v>0</v>
      </c>
      <c r="N135" s="45">
        <f t="shared" si="8"/>
        <v>0</v>
      </c>
    </row>
    <row r="136" spans="2:14" ht="12.75">
      <c r="B136" s="40">
        <v>118</v>
      </c>
      <c r="C136" s="32">
        <v>2854.2</v>
      </c>
      <c r="D136" s="41">
        <v>3</v>
      </c>
      <c r="E136" s="33">
        <f t="shared" si="9"/>
        <v>0.015</v>
      </c>
      <c r="F136" s="42">
        <f>_XLL.VOSEEXPON(1,,_XLL.VOSEXBOUNDS(,20))</f>
        <v>0.04326627321838837</v>
      </c>
      <c r="G136" s="34">
        <f t="shared" si="5"/>
        <v>0.0021508122493911212</v>
      </c>
      <c r="H136" s="41">
        <f>_XLL.VOSEBINOMIAL(1,G136)</f>
        <v>0</v>
      </c>
      <c r="I136" s="33">
        <v>0.3</v>
      </c>
      <c r="J136" s="43">
        <f>_XLL.VOSEBETA(9,21)</f>
        <v>0.2081761652873997</v>
      </c>
      <c r="K136" s="33">
        <f>_XLL.VOSEBETA(4,9,U)</f>
        <v>0.20398587379467933</v>
      </c>
      <c r="L136" s="44">
        <f t="shared" si="6"/>
        <v>0</v>
      </c>
      <c r="M136" s="35">
        <f t="shared" si="7"/>
        <v>0</v>
      </c>
      <c r="N136" s="45">
        <f t="shared" si="8"/>
        <v>0</v>
      </c>
    </row>
    <row r="137" spans="2:14" ht="12.75">
      <c r="B137" s="40">
        <v>119</v>
      </c>
      <c r="C137" s="32">
        <v>3698.21</v>
      </c>
      <c r="D137" s="41">
        <v>5</v>
      </c>
      <c r="E137" s="33">
        <f t="shared" si="9"/>
        <v>0.025</v>
      </c>
      <c r="F137" s="42">
        <f>_XLL.VOSEEXPON(1,,_XLL.VOSEXBOUNDS(,20))</f>
        <v>0.8991035204002152</v>
      </c>
      <c r="G137" s="34">
        <f t="shared" si="5"/>
        <v>0.014282652672091374</v>
      </c>
      <c r="H137" s="41">
        <f>_XLL.VOSEBINOMIAL(1,G137)</f>
        <v>0</v>
      </c>
      <c r="I137" s="33">
        <v>0.3</v>
      </c>
      <c r="J137" s="43">
        <f>_XLL.VOSEBETA(9,21)</f>
        <v>0.18776776524718217</v>
      </c>
      <c r="K137" s="33">
        <f>_XLL.VOSEBETA(4,9,U)</f>
        <v>0.20398587379467933</v>
      </c>
      <c r="L137" s="44">
        <f t="shared" si="6"/>
        <v>0</v>
      </c>
      <c r="M137" s="35">
        <f t="shared" si="7"/>
        <v>0</v>
      </c>
      <c r="N137" s="45">
        <f t="shared" si="8"/>
        <v>0</v>
      </c>
    </row>
    <row r="138" spans="2:14" ht="12.75">
      <c r="B138" s="40">
        <v>120</v>
      </c>
      <c r="C138" s="32">
        <v>14004.81</v>
      </c>
      <c r="D138" s="41">
        <v>3</v>
      </c>
      <c r="E138" s="33">
        <f t="shared" si="9"/>
        <v>0.015</v>
      </c>
      <c r="F138" s="42">
        <f>_XLL.VOSEEXPON(1,,_XLL.VOSEXBOUNDS(,20))</f>
        <v>0.8722838967015253</v>
      </c>
      <c r="G138" s="34">
        <f t="shared" si="5"/>
        <v>0.008368444425514649</v>
      </c>
      <c r="H138" s="41">
        <f>_XLL.VOSEBINOMIAL(1,G138)</f>
        <v>0</v>
      </c>
      <c r="I138" s="33">
        <v>0.3</v>
      </c>
      <c r="J138" s="43">
        <f>_XLL.VOSEBETA(9,21)</f>
        <v>0.3401467481456921</v>
      </c>
      <c r="K138" s="33">
        <f>_XLL.VOSEBETA(4,9,U)</f>
        <v>0.20398587379467933</v>
      </c>
      <c r="L138" s="44">
        <f t="shared" si="6"/>
        <v>0</v>
      </c>
      <c r="M138" s="35">
        <f t="shared" si="7"/>
        <v>0</v>
      </c>
      <c r="N138" s="45">
        <f t="shared" si="8"/>
        <v>0</v>
      </c>
    </row>
    <row r="139" spans="2:14" ht="12.75">
      <c r="B139" s="40">
        <v>121</v>
      </c>
      <c r="C139" s="32">
        <v>1619.83</v>
      </c>
      <c r="D139" s="41">
        <v>7</v>
      </c>
      <c r="E139" s="33">
        <f t="shared" si="9"/>
        <v>0.05</v>
      </c>
      <c r="F139" s="42">
        <f>_XLL.VOSEEXPON(1,,_XLL.VOSEXBOUNDS(,20))</f>
        <v>1.4997061049794183</v>
      </c>
      <c r="G139" s="34">
        <f t="shared" si="5"/>
        <v>0.043580369958662823</v>
      </c>
      <c r="H139" s="41">
        <f>_XLL.VOSEBINOMIAL(1,G139)</f>
        <v>0</v>
      </c>
      <c r="I139" s="33">
        <v>0.3</v>
      </c>
      <c r="J139" s="43">
        <f>_XLL.VOSEBETA(9,21)</f>
        <v>0.3982642657346839</v>
      </c>
      <c r="K139" s="33">
        <f>_XLL.VOSEBETA(4,9,U)</f>
        <v>0.20398587379467933</v>
      </c>
      <c r="L139" s="44">
        <f t="shared" si="6"/>
        <v>0</v>
      </c>
      <c r="M139" s="35">
        <f t="shared" si="7"/>
        <v>0</v>
      </c>
      <c r="N139" s="45">
        <f t="shared" si="8"/>
        <v>0</v>
      </c>
    </row>
    <row r="140" spans="2:14" ht="12.75">
      <c r="B140" s="40">
        <v>122</v>
      </c>
      <c r="C140" s="32">
        <v>13435.49</v>
      </c>
      <c r="D140" s="41">
        <v>6</v>
      </c>
      <c r="E140" s="33">
        <f t="shared" si="9"/>
        <v>0.03</v>
      </c>
      <c r="F140" s="42">
        <f>_XLL.VOSEEXPON(1,,_XLL.VOSEXBOUNDS(,20))</f>
        <v>2.3031157153955224</v>
      </c>
      <c r="G140" s="34">
        <f t="shared" si="5"/>
        <v>0.038199366131439254</v>
      </c>
      <c r="H140" s="41">
        <f>_XLL.VOSEBINOMIAL(1,G140)</f>
        <v>0</v>
      </c>
      <c r="I140" s="33">
        <v>0.3</v>
      </c>
      <c r="J140" s="43">
        <f>_XLL.VOSEBETA(9,21)</f>
        <v>0.2701190684446562</v>
      </c>
      <c r="K140" s="33">
        <f>_XLL.VOSEBETA(4,9,U)</f>
        <v>0.20398587379467933</v>
      </c>
      <c r="L140" s="44">
        <f t="shared" si="6"/>
        <v>0</v>
      </c>
      <c r="M140" s="35">
        <f t="shared" si="7"/>
        <v>0</v>
      </c>
      <c r="N140" s="45">
        <f t="shared" si="8"/>
        <v>0</v>
      </c>
    </row>
    <row r="141" spans="2:14" ht="12.75">
      <c r="B141" s="40">
        <v>123</v>
      </c>
      <c r="C141" s="32">
        <v>4002.5</v>
      </c>
      <c r="D141" s="41">
        <v>2</v>
      </c>
      <c r="E141" s="33">
        <f t="shared" si="9"/>
        <v>0.01</v>
      </c>
      <c r="F141" s="42">
        <f>_XLL.VOSEEXPON(1,,_XLL.VOSEXBOUNDS(,20))</f>
        <v>0.06373166075763934</v>
      </c>
      <c r="G141" s="34">
        <f t="shared" si="5"/>
        <v>0.001536201770623669</v>
      </c>
      <c r="H141" s="41">
        <f>_XLL.VOSEBINOMIAL(1,G141)</f>
        <v>0</v>
      </c>
      <c r="I141" s="33">
        <v>0.3</v>
      </c>
      <c r="J141" s="43">
        <f>_XLL.VOSEBETA(9,21)</f>
        <v>0.19601377355611913</v>
      </c>
      <c r="K141" s="33">
        <f>_XLL.VOSEBETA(4,9,U)</f>
        <v>0.20398587379467933</v>
      </c>
      <c r="L141" s="44">
        <f t="shared" si="6"/>
        <v>0</v>
      </c>
      <c r="M141" s="35">
        <f t="shared" si="7"/>
        <v>0</v>
      </c>
      <c r="N141" s="45">
        <f t="shared" si="8"/>
        <v>0</v>
      </c>
    </row>
    <row r="142" spans="2:14" ht="12.75">
      <c r="B142" s="40">
        <v>124</v>
      </c>
      <c r="C142" s="32">
        <v>5405.06</v>
      </c>
      <c r="D142" s="41">
        <v>6</v>
      </c>
      <c r="E142" s="33">
        <f t="shared" si="9"/>
        <v>0.03</v>
      </c>
      <c r="F142" s="42">
        <f>_XLL.VOSEEXPON(1,,_XLL.VOSEXBOUNDS(,20))</f>
        <v>0.11566739199332536</v>
      </c>
      <c r="G142" s="34">
        <f t="shared" si="5"/>
        <v>0.0053876412804062974</v>
      </c>
      <c r="H142" s="41">
        <f>_XLL.VOSEBINOMIAL(1,G142)</f>
        <v>0</v>
      </c>
      <c r="I142" s="33">
        <v>0.3</v>
      </c>
      <c r="J142" s="43">
        <f>_XLL.VOSEBETA(9,21)</f>
        <v>0.34615213540892265</v>
      </c>
      <c r="K142" s="33">
        <f>_XLL.VOSEBETA(4,9,U)</f>
        <v>0.20398587379467933</v>
      </c>
      <c r="L142" s="44">
        <f t="shared" si="6"/>
        <v>0</v>
      </c>
      <c r="M142" s="35">
        <f t="shared" si="7"/>
        <v>0</v>
      </c>
      <c r="N142" s="45">
        <f t="shared" si="8"/>
        <v>0</v>
      </c>
    </row>
    <row r="143" spans="2:14" ht="12.75">
      <c r="B143" s="40">
        <v>125</v>
      </c>
      <c r="C143" s="32">
        <v>6286.08</v>
      </c>
      <c r="D143" s="41">
        <v>4</v>
      </c>
      <c r="E143" s="33">
        <f t="shared" si="9"/>
        <v>0.02</v>
      </c>
      <c r="F143" s="42">
        <f>_XLL.VOSEEXPON(1,,_XLL.VOSEXBOUNDS(,20))</f>
        <v>0.19420115295516324</v>
      </c>
      <c r="G143" s="34">
        <f t="shared" si="5"/>
        <v>0.004377098463222578</v>
      </c>
      <c r="H143" s="41">
        <f>_XLL.VOSEBINOMIAL(1,G143)</f>
        <v>0</v>
      </c>
      <c r="I143" s="33">
        <v>0.3</v>
      </c>
      <c r="J143" s="43">
        <f>_XLL.VOSEBETA(9,21)</f>
        <v>0.25002330738675765</v>
      </c>
      <c r="K143" s="33">
        <f>_XLL.VOSEBETA(4,9,U)</f>
        <v>0.20398587379467933</v>
      </c>
      <c r="L143" s="44">
        <f t="shared" si="6"/>
        <v>0</v>
      </c>
      <c r="M143" s="35">
        <f t="shared" si="7"/>
        <v>0</v>
      </c>
      <c r="N143" s="45">
        <f t="shared" si="8"/>
        <v>0</v>
      </c>
    </row>
    <row r="144" spans="2:14" ht="12.75">
      <c r="B144" s="40">
        <v>126</v>
      </c>
      <c r="C144" s="32">
        <v>13261.77</v>
      </c>
      <c r="D144" s="41">
        <v>5</v>
      </c>
      <c r="E144" s="33">
        <f t="shared" si="9"/>
        <v>0.025</v>
      </c>
      <c r="F144" s="42">
        <f>_XLL.VOSEEXPON(1,,_XLL.VOSEXBOUNDS(,20))</f>
        <v>0.13066063972223493</v>
      </c>
      <c r="G144" s="34">
        <f t="shared" si="5"/>
        <v>0.004677116663616618</v>
      </c>
      <c r="H144" s="41">
        <f>_XLL.VOSEBINOMIAL(1,G144)</f>
        <v>0</v>
      </c>
      <c r="I144" s="33">
        <v>0.3</v>
      </c>
      <c r="J144" s="43">
        <f>_XLL.VOSEBETA(9,21)</f>
        <v>0.3889195011145583</v>
      </c>
      <c r="K144" s="33">
        <f>_XLL.VOSEBETA(4,9,U)</f>
        <v>0.20398587379467933</v>
      </c>
      <c r="L144" s="44">
        <f t="shared" si="6"/>
        <v>0</v>
      </c>
      <c r="M144" s="35">
        <f t="shared" si="7"/>
        <v>0</v>
      </c>
      <c r="N144" s="45">
        <f t="shared" si="8"/>
        <v>0</v>
      </c>
    </row>
    <row r="145" spans="2:14" ht="12.75">
      <c r="B145" s="40">
        <v>127</v>
      </c>
      <c r="C145" s="32">
        <v>6557.58</v>
      </c>
      <c r="D145" s="41">
        <v>6</v>
      </c>
      <c r="E145" s="33">
        <f t="shared" si="9"/>
        <v>0.03</v>
      </c>
      <c r="F145" s="42">
        <f>_XLL.VOSEEXPON(1,,_XLL.VOSEXBOUNDS(,20))</f>
        <v>3.682404748659665</v>
      </c>
      <c r="G145" s="34">
        <f t="shared" si="5"/>
        <v>0.05888870163040139</v>
      </c>
      <c r="H145" s="41">
        <f>_XLL.VOSEBINOMIAL(1,G145)</f>
        <v>0</v>
      </c>
      <c r="I145" s="33">
        <v>0.3</v>
      </c>
      <c r="J145" s="43">
        <f>_XLL.VOSEBETA(9,21)</f>
        <v>0.29955752726235063</v>
      </c>
      <c r="K145" s="33">
        <f>_XLL.VOSEBETA(4,9,U)</f>
        <v>0.20398587379467933</v>
      </c>
      <c r="L145" s="44">
        <f t="shared" si="6"/>
        <v>0</v>
      </c>
      <c r="M145" s="35">
        <f t="shared" si="7"/>
        <v>0</v>
      </c>
      <c r="N145" s="45">
        <f t="shared" si="8"/>
        <v>0</v>
      </c>
    </row>
    <row r="146" spans="2:14" ht="12.75">
      <c r="B146" s="40">
        <v>128</v>
      </c>
      <c r="C146" s="32">
        <v>7950.19</v>
      </c>
      <c r="D146" s="41">
        <v>2</v>
      </c>
      <c r="E146" s="33">
        <f t="shared" si="9"/>
        <v>0.01</v>
      </c>
      <c r="F146" s="42">
        <f>_XLL.VOSEEXPON(1,,_XLL.VOSEXBOUNDS(,20))</f>
        <v>1.7861117284720163</v>
      </c>
      <c r="G146" s="34">
        <f t="shared" si="5"/>
        <v>0.010148102109195554</v>
      </c>
      <c r="H146" s="41">
        <f>_XLL.VOSEBINOMIAL(1,G146)</f>
        <v>0</v>
      </c>
      <c r="I146" s="33">
        <v>0.3</v>
      </c>
      <c r="J146" s="43">
        <f>_XLL.VOSEBETA(9,21)</f>
        <v>0.3603680353343338</v>
      </c>
      <c r="K146" s="33">
        <f>_XLL.VOSEBETA(4,9,U)</f>
        <v>0.20398587379467933</v>
      </c>
      <c r="L146" s="44">
        <f t="shared" si="6"/>
        <v>0</v>
      </c>
      <c r="M146" s="35">
        <f t="shared" si="7"/>
        <v>0</v>
      </c>
      <c r="N146" s="45">
        <f t="shared" si="8"/>
        <v>0</v>
      </c>
    </row>
    <row r="147" spans="2:14" ht="12.75">
      <c r="B147" s="40">
        <v>129</v>
      </c>
      <c r="C147" s="32">
        <v>2753.75</v>
      </c>
      <c r="D147" s="41">
        <v>7</v>
      </c>
      <c r="E147" s="33">
        <f t="shared" si="9"/>
        <v>0.05</v>
      </c>
      <c r="F147" s="42">
        <f>_XLL.VOSEEXPON(1,,_XLL.VOSEXBOUNDS(,20))</f>
        <v>1.2226483584125132</v>
      </c>
      <c r="G147" s="34">
        <f aca="true" t="shared" si="10" ref="G147:G210">E147*(W_macro*$C$8+W_micro*F147)</f>
        <v>0.03665392629449019</v>
      </c>
      <c r="H147" s="41">
        <f>_XLL.VOSEBINOMIAL(1,G147)</f>
        <v>0</v>
      </c>
      <c r="I147" s="33">
        <v>0.3</v>
      </c>
      <c r="J147" s="43">
        <f>_XLL.VOSEBETA(9,21)</f>
        <v>0.40213488064078584</v>
      </c>
      <c r="K147" s="33">
        <f>_XLL.VOSEBETA(4,9,U)</f>
        <v>0.20398587379467933</v>
      </c>
      <c r="L147" s="44">
        <f aca="true" t="shared" si="11" ref="L147:L210">Loan_Size*Defaulted*LGD_1</f>
        <v>0</v>
      </c>
      <c r="M147" s="35">
        <f aca="true" t="shared" si="12" ref="M147:M210">Loan_Size*Defaulted*LGD_2</f>
        <v>0</v>
      </c>
      <c r="N147" s="45">
        <f aca="true" t="shared" si="13" ref="N147:N210">Loan_Size*Defaulted*LGD_3</f>
        <v>0</v>
      </c>
    </row>
    <row r="148" spans="2:14" ht="12.75">
      <c r="B148" s="40">
        <v>130</v>
      </c>
      <c r="C148" s="32">
        <v>4329.83</v>
      </c>
      <c r="D148" s="41">
        <v>5</v>
      </c>
      <c r="E148" s="33">
        <f aca="true" t="shared" si="14" ref="E148:E211">VLOOKUP(D148,$D$9:$E$15,2)</f>
        <v>0.025</v>
      </c>
      <c r="F148" s="42">
        <f>_XLL.VOSEEXPON(1,,_XLL.VOSEXBOUNDS(,20))</f>
        <v>0.17946013093457883</v>
      </c>
      <c r="G148" s="34">
        <f t="shared" si="10"/>
        <v>0.005287110303770917</v>
      </c>
      <c r="H148" s="41">
        <f>_XLL.VOSEBINOMIAL(1,G148)</f>
        <v>0</v>
      </c>
      <c r="I148" s="33">
        <v>0.3</v>
      </c>
      <c r="J148" s="43">
        <f>_XLL.VOSEBETA(9,21)</f>
        <v>0.3597601941758193</v>
      </c>
      <c r="K148" s="33">
        <f>_XLL.VOSEBETA(4,9,U)</f>
        <v>0.20398587379467933</v>
      </c>
      <c r="L148" s="44">
        <f t="shared" si="11"/>
        <v>0</v>
      </c>
      <c r="M148" s="35">
        <f t="shared" si="12"/>
        <v>0</v>
      </c>
      <c r="N148" s="45">
        <f t="shared" si="13"/>
        <v>0</v>
      </c>
    </row>
    <row r="149" spans="2:14" ht="12.75">
      <c r="B149" s="40">
        <v>131</v>
      </c>
      <c r="C149" s="32">
        <v>1613.81</v>
      </c>
      <c r="D149" s="41">
        <v>2</v>
      </c>
      <c r="E149" s="33">
        <f t="shared" si="14"/>
        <v>0.01</v>
      </c>
      <c r="F149" s="42">
        <f>_XLL.VOSEEXPON(1,,_XLL.VOSEXBOUNDS(,20))</f>
        <v>0.8858953367243277</v>
      </c>
      <c r="G149" s="34">
        <f t="shared" si="10"/>
        <v>0.005647020150457112</v>
      </c>
      <c r="H149" s="41">
        <f>_XLL.VOSEBINOMIAL(1,G149)</f>
        <v>0</v>
      </c>
      <c r="I149" s="33">
        <v>0.3</v>
      </c>
      <c r="J149" s="43">
        <f>_XLL.VOSEBETA(9,21)</f>
        <v>0.19435688292471584</v>
      </c>
      <c r="K149" s="33">
        <f>_XLL.VOSEBETA(4,9,U)</f>
        <v>0.20398587379467933</v>
      </c>
      <c r="L149" s="44">
        <f t="shared" si="11"/>
        <v>0</v>
      </c>
      <c r="M149" s="35">
        <f t="shared" si="12"/>
        <v>0</v>
      </c>
      <c r="N149" s="45">
        <f t="shared" si="13"/>
        <v>0</v>
      </c>
    </row>
    <row r="150" spans="2:14" ht="12.75">
      <c r="B150" s="40">
        <v>132</v>
      </c>
      <c r="C150" s="32">
        <v>2563.67</v>
      </c>
      <c r="D150" s="41">
        <v>6</v>
      </c>
      <c r="E150" s="33">
        <f t="shared" si="14"/>
        <v>0.03</v>
      </c>
      <c r="F150" s="42">
        <f>_XLL.VOSEEXPON(1,,_XLL.VOSEXBOUNDS(,20))</f>
        <v>0.7922546604543328</v>
      </c>
      <c r="G150" s="34">
        <f t="shared" si="10"/>
        <v>0.015536450307321408</v>
      </c>
      <c r="H150" s="41">
        <f>_XLL.VOSEBINOMIAL(1,G150)</f>
        <v>0</v>
      </c>
      <c r="I150" s="33">
        <v>0.3</v>
      </c>
      <c r="J150" s="43">
        <f>_XLL.VOSEBETA(9,21)</f>
        <v>0.35956297248375935</v>
      </c>
      <c r="K150" s="33">
        <f>_XLL.VOSEBETA(4,9,U)</f>
        <v>0.20398587379467933</v>
      </c>
      <c r="L150" s="44">
        <f t="shared" si="11"/>
        <v>0</v>
      </c>
      <c r="M150" s="35">
        <f t="shared" si="12"/>
        <v>0</v>
      </c>
      <c r="N150" s="45">
        <f t="shared" si="13"/>
        <v>0</v>
      </c>
    </row>
    <row r="151" spans="2:14" ht="12.75">
      <c r="B151" s="40">
        <v>133</v>
      </c>
      <c r="C151" s="32">
        <v>8581.29</v>
      </c>
      <c r="D151" s="41">
        <v>4</v>
      </c>
      <c r="E151" s="33">
        <f t="shared" si="14"/>
        <v>0.02</v>
      </c>
      <c r="F151" s="42">
        <f>_XLL.VOSEEXPON(1,,_XLL.VOSEXBOUNDS(,20))</f>
        <v>0.19947892942358456</v>
      </c>
      <c r="G151" s="34">
        <f t="shared" si="10"/>
        <v>0.004429876227906791</v>
      </c>
      <c r="H151" s="41">
        <f>_XLL.VOSEBINOMIAL(1,G151)</f>
        <v>0</v>
      </c>
      <c r="I151" s="33">
        <v>0.3</v>
      </c>
      <c r="J151" s="43">
        <f>_XLL.VOSEBETA(9,21)</f>
        <v>0.3225965807468787</v>
      </c>
      <c r="K151" s="33">
        <f>_XLL.VOSEBETA(4,9,U)</f>
        <v>0.20398587379467933</v>
      </c>
      <c r="L151" s="44">
        <f t="shared" si="11"/>
        <v>0</v>
      </c>
      <c r="M151" s="35">
        <f t="shared" si="12"/>
        <v>0</v>
      </c>
      <c r="N151" s="45">
        <f t="shared" si="13"/>
        <v>0</v>
      </c>
    </row>
    <row r="152" spans="2:14" ht="12.75">
      <c r="B152" s="40">
        <v>134</v>
      </c>
      <c r="C152" s="32">
        <v>2385.03</v>
      </c>
      <c r="D152" s="41">
        <v>5</v>
      </c>
      <c r="E152" s="33">
        <f t="shared" si="14"/>
        <v>0.025</v>
      </c>
      <c r="F152" s="42">
        <f>_XLL.VOSEEXPON(1,,_XLL.VOSEXBOUNDS(,20))</f>
        <v>1.0182553150019693</v>
      </c>
      <c r="G152" s="34">
        <f t="shared" si="10"/>
        <v>0.015772050104613296</v>
      </c>
      <c r="H152" s="41">
        <f>_XLL.VOSEBINOMIAL(1,G152)</f>
        <v>0</v>
      </c>
      <c r="I152" s="33">
        <v>0.3</v>
      </c>
      <c r="J152" s="43">
        <f>_XLL.VOSEBETA(9,21)</f>
        <v>0.37015726231750823</v>
      </c>
      <c r="K152" s="33">
        <f>_XLL.VOSEBETA(4,9,U)</f>
        <v>0.20398587379467933</v>
      </c>
      <c r="L152" s="44">
        <f t="shared" si="11"/>
        <v>0</v>
      </c>
      <c r="M152" s="35">
        <f t="shared" si="12"/>
        <v>0</v>
      </c>
      <c r="N152" s="45">
        <f t="shared" si="13"/>
        <v>0</v>
      </c>
    </row>
    <row r="153" spans="2:14" ht="12.75">
      <c r="B153" s="40">
        <v>135</v>
      </c>
      <c r="C153" s="32">
        <v>10686.97</v>
      </c>
      <c r="D153" s="41">
        <v>3</v>
      </c>
      <c r="E153" s="33">
        <f t="shared" si="14"/>
        <v>0.015</v>
      </c>
      <c r="F153" s="42">
        <f>_XLL.VOSEEXPON(1,,_XLL.VOSEXBOUNDS(,20))</f>
        <v>0.5929309545138576</v>
      </c>
      <c r="G153" s="34">
        <f t="shared" si="10"/>
        <v>0.0062732973591071405</v>
      </c>
      <c r="H153" s="41">
        <f>_XLL.VOSEBINOMIAL(1,G153)</f>
        <v>0</v>
      </c>
      <c r="I153" s="33">
        <v>0.3</v>
      </c>
      <c r="J153" s="43">
        <f>_XLL.VOSEBETA(9,21)</f>
        <v>0.2950194278924077</v>
      </c>
      <c r="K153" s="33">
        <f>_XLL.VOSEBETA(4,9,U)</f>
        <v>0.20398587379467933</v>
      </c>
      <c r="L153" s="44">
        <f t="shared" si="11"/>
        <v>0</v>
      </c>
      <c r="M153" s="35">
        <f t="shared" si="12"/>
        <v>0</v>
      </c>
      <c r="N153" s="45">
        <f t="shared" si="13"/>
        <v>0</v>
      </c>
    </row>
    <row r="154" spans="2:14" ht="12.75">
      <c r="B154" s="40">
        <v>136</v>
      </c>
      <c r="C154" s="32">
        <v>1089.83</v>
      </c>
      <c r="D154" s="41">
        <v>2</v>
      </c>
      <c r="E154" s="33">
        <f t="shared" si="14"/>
        <v>0.01</v>
      </c>
      <c r="F154" s="42">
        <f>_XLL.VOSEEXPON(1,,_XLL.VOSEXBOUNDS(,20))</f>
        <v>0.5316636552173786</v>
      </c>
      <c r="G154" s="34">
        <f t="shared" si="10"/>
        <v>0.003875861742922365</v>
      </c>
      <c r="H154" s="41">
        <f>_XLL.VOSEBINOMIAL(1,G154)</f>
        <v>0</v>
      </c>
      <c r="I154" s="33">
        <v>0.3</v>
      </c>
      <c r="J154" s="43">
        <f>_XLL.VOSEBETA(9,21)</f>
        <v>0.1698789131603925</v>
      </c>
      <c r="K154" s="33">
        <f>_XLL.VOSEBETA(4,9,U)</f>
        <v>0.20398587379467933</v>
      </c>
      <c r="L154" s="44">
        <f t="shared" si="11"/>
        <v>0</v>
      </c>
      <c r="M154" s="35">
        <f t="shared" si="12"/>
        <v>0</v>
      </c>
      <c r="N154" s="45">
        <f t="shared" si="13"/>
        <v>0</v>
      </c>
    </row>
    <row r="155" spans="2:14" ht="12.75">
      <c r="B155" s="40">
        <v>137</v>
      </c>
      <c r="C155" s="32">
        <v>2869.33</v>
      </c>
      <c r="D155" s="41">
        <v>2</v>
      </c>
      <c r="E155" s="33">
        <f t="shared" si="14"/>
        <v>0.01</v>
      </c>
      <c r="F155" s="42">
        <f>_XLL.VOSEEXPON(1,,_XLL.VOSEXBOUNDS(,20))</f>
        <v>2.003532229965769</v>
      </c>
      <c r="G155" s="34">
        <f t="shared" si="10"/>
        <v>0.011235204616664319</v>
      </c>
      <c r="H155" s="41">
        <f>_XLL.VOSEBINOMIAL(1,G155)</f>
        <v>0</v>
      </c>
      <c r="I155" s="33">
        <v>0.3</v>
      </c>
      <c r="J155" s="43">
        <f>_XLL.VOSEBETA(9,21)</f>
        <v>0.3969062638669011</v>
      </c>
      <c r="K155" s="33">
        <f>_XLL.VOSEBETA(4,9,U)</f>
        <v>0.20398587379467933</v>
      </c>
      <c r="L155" s="44">
        <f t="shared" si="11"/>
        <v>0</v>
      </c>
      <c r="M155" s="35">
        <f t="shared" si="12"/>
        <v>0</v>
      </c>
      <c r="N155" s="45">
        <f t="shared" si="13"/>
        <v>0</v>
      </c>
    </row>
    <row r="156" spans="2:14" ht="12.75">
      <c r="B156" s="40">
        <v>138</v>
      </c>
      <c r="C156" s="32">
        <v>11455.77</v>
      </c>
      <c r="D156" s="41">
        <v>2</v>
      </c>
      <c r="E156" s="33">
        <f t="shared" si="14"/>
        <v>0.01</v>
      </c>
      <c r="F156" s="42">
        <f>_XLL.VOSEEXPON(1,,_XLL.VOSEXBOUNDS(,20))</f>
        <v>0.6294307799681539</v>
      </c>
      <c r="G156" s="34">
        <f t="shared" si="10"/>
        <v>0.004364697366676242</v>
      </c>
      <c r="H156" s="41">
        <f>_XLL.VOSEBINOMIAL(1,G156)</f>
        <v>0</v>
      </c>
      <c r="I156" s="33">
        <v>0.3</v>
      </c>
      <c r="J156" s="43">
        <f>_XLL.VOSEBETA(9,21)</f>
        <v>0.22219652432623385</v>
      </c>
      <c r="K156" s="33">
        <f>_XLL.VOSEBETA(4,9,U)</f>
        <v>0.20398587379467933</v>
      </c>
      <c r="L156" s="44">
        <f t="shared" si="11"/>
        <v>0</v>
      </c>
      <c r="M156" s="35">
        <f t="shared" si="12"/>
        <v>0</v>
      </c>
      <c r="N156" s="45">
        <f t="shared" si="13"/>
        <v>0</v>
      </c>
    </row>
    <row r="157" spans="2:14" ht="12.75">
      <c r="B157" s="40">
        <v>139</v>
      </c>
      <c r="C157" s="32">
        <v>10577.1</v>
      </c>
      <c r="D157" s="41">
        <v>3</v>
      </c>
      <c r="E157" s="33">
        <f t="shared" si="14"/>
        <v>0.015</v>
      </c>
      <c r="F157" s="42">
        <f>_XLL.VOSEEXPON(1,,_XLL.VOSEXBOUNDS(,20))</f>
        <v>0.6614621138244856</v>
      </c>
      <c r="G157" s="34">
        <f t="shared" si="10"/>
        <v>0.006787281053936851</v>
      </c>
      <c r="H157" s="41">
        <f>_XLL.VOSEBINOMIAL(1,G157)</f>
        <v>0</v>
      </c>
      <c r="I157" s="33">
        <v>0.3</v>
      </c>
      <c r="J157" s="43">
        <f>_XLL.VOSEBETA(9,21)</f>
        <v>0.218113074126892</v>
      </c>
      <c r="K157" s="33">
        <f>_XLL.VOSEBETA(4,9,U)</f>
        <v>0.20398587379467933</v>
      </c>
      <c r="L157" s="44">
        <f t="shared" si="11"/>
        <v>0</v>
      </c>
      <c r="M157" s="35">
        <f t="shared" si="12"/>
        <v>0</v>
      </c>
      <c r="N157" s="45">
        <f t="shared" si="13"/>
        <v>0</v>
      </c>
    </row>
    <row r="158" spans="2:14" ht="12.75">
      <c r="B158" s="40">
        <v>140</v>
      </c>
      <c r="C158" s="32">
        <v>9966.01</v>
      </c>
      <c r="D158" s="41">
        <v>1</v>
      </c>
      <c r="E158" s="33">
        <f t="shared" si="14"/>
        <v>0.005</v>
      </c>
      <c r="F158" s="42">
        <f>_XLL.VOSEEXPON(1,,_XLL.VOSEXBOUNDS(,20))</f>
        <v>1.3279051934769526</v>
      </c>
      <c r="G158" s="34">
        <f t="shared" si="10"/>
        <v>0.003928534717110118</v>
      </c>
      <c r="H158" s="41">
        <f>_XLL.VOSEBINOMIAL(1,G158)</f>
        <v>0</v>
      </c>
      <c r="I158" s="33">
        <v>0.3</v>
      </c>
      <c r="J158" s="43">
        <f>_XLL.VOSEBETA(9,21)</f>
        <v>0.37393092043817255</v>
      </c>
      <c r="K158" s="33">
        <f>_XLL.VOSEBETA(4,9,U)</f>
        <v>0.20398587379467933</v>
      </c>
      <c r="L158" s="44">
        <f t="shared" si="11"/>
        <v>0</v>
      </c>
      <c r="M158" s="35">
        <f t="shared" si="12"/>
        <v>0</v>
      </c>
      <c r="N158" s="45">
        <f t="shared" si="13"/>
        <v>0</v>
      </c>
    </row>
    <row r="159" spans="2:14" ht="12.75">
      <c r="B159" s="40">
        <v>141</v>
      </c>
      <c r="C159" s="32">
        <v>11069.86</v>
      </c>
      <c r="D159" s="41">
        <v>7</v>
      </c>
      <c r="E159" s="33">
        <f t="shared" si="14"/>
        <v>0.05</v>
      </c>
      <c r="F159" s="42">
        <f>_XLL.VOSEEXPON(1,,_XLL.VOSEXBOUNDS(,20))</f>
        <v>0.7156843929878736</v>
      </c>
      <c r="G159" s="34">
        <f t="shared" si="10"/>
        <v>0.0239798271588742</v>
      </c>
      <c r="H159" s="41">
        <f>_XLL.VOSEBINOMIAL(1,G159)</f>
        <v>0</v>
      </c>
      <c r="I159" s="33">
        <v>0.3</v>
      </c>
      <c r="J159" s="43">
        <f>_XLL.VOSEBETA(9,21)</f>
        <v>0.3061598512797449</v>
      </c>
      <c r="K159" s="33">
        <f>_XLL.VOSEBETA(4,9,U)</f>
        <v>0.20398587379467933</v>
      </c>
      <c r="L159" s="44">
        <f t="shared" si="11"/>
        <v>0</v>
      </c>
      <c r="M159" s="35">
        <f t="shared" si="12"/>
        <v>0</v>
      </c>
      <c r="N159" s="45">
        <f t="shared" si="13"/>
        <v>0</v>
      </c>
    </row>
    <row r="160" spans="2:14" ht="12.75">
      <c r="B160" s="40">
        <v>142</v>
      </c>
      <c r="C160" s="32">
        <v>9537.99</v>
      </c>
      <c r="D160" s="41">
        <v>3</v>
      </c>
      <c r="E160" s="33">
        <f t="shared" si="14"/>
        <v>0.015</v>
      </c>
      <c r="F160" s="42">
        <f>_XLL.VOSEEXPON(1,,_XLL.VOSEXBOUNDS(,20))</f>
        <v>0.8430547397418999</v>
      </c>
      <c r="G160" s="34">
        <f t="shared" si="10"/>
        <v>0.008149225748317458</v>
      </c>
      <c r="H160" s="41">
        <f>_XLL.VOSEBINOMIAL(1,G160)</f>
        <v>0</v>
      </c>
      <c r="I160" s="33">
        <v>0.3</v>
      </c>
      <c r="J160" s="43">
        <f>_XLL.VOSEBETA(9,21)</f>
        <v>0.23028022880661247</v>
      </c>
      <c r="K160" s="33">
        <f>_XLL.VOSEBETA(4,9,U)</f>
        <v>0.20398587379467933</v>
      </c>
      <c r="L160" s="44">
        <f t="shared" si="11"/>
        <v>0</v>
      </c>
      <c r="M160" s="35">
        <f t="shared" si="12"/>
        <v>0</v>
      </c>
      <c r="N160" s="45">
        <f t="shared" si="13"/>
        <v>0</v>
      </c>
    </row>
    <row r="161" spans="2:14" ht="12.75">
      <c r="B161" s="40">
        <v>143</v>
      </c>
      <c r="C161" s="32">
        <v>5659.61</v>
      </c>
      <c r="D161" s="41">
        <v>7</v>
      </c>
      <c r="E161" s="33">
        <f t="shared" si="14"/>
        <v>0.05</v>
      </c>
      <c r="F161" s="42">
        <f>_XLL.VOSEEXPON(1,,_XLL.VOSEXBOUNDS(,20))</f>
        <v>0.9770612237799111</v>
      </c>
      <c r="G161" s="34">
        <f t="shared" si="10"/>
        <v>0.030514247928675145</v>
      </c>
      <c r="H161" s="41">
        <f>_XLL.VOSEBINOMIAL(1,G161)</f>
        <v>0</v>
      </c>
      <c r="I161" s="33">
        <v>0.3</v>
      </c>
      <c r="J161" s="43">
        <f>_XLL.VOSEBETA(9,21)</f>
        <v>0.24736015946336268</v>
      </c>
      <c r="K161" s="33">
        <f>_XLL.VOSEBETA(4,9,U)</f>
        <v>0.20398587379467933</v>
      </c>
      <c r="L161" s="44">
        <f t="shared" si="11"/>
        <v>0</v>
      </c>
      <c r="M161" s="35">
        <f t="shared" si="12"/>
        <v>0</v>
      </c>
      <c r="N161" s="45">
        <f t="shared" si="13"/>
        <v>0</v>
      </c>
    </row>
    <row r="162" spans="2:14" ht="12.75">
      <c r="B162" s="40">
        <v>144</v>
      </c>
      <c r="C162" s="32">
        <v>1494.03</v>
      </c>
      <c r="D162" s="41">
        <v>1</v>
      </c>
      <c r="E162" s="33">
        <f t="shared" si="14"/>
        <v>0.005</v>
      </c>
      <c r="F162" s="42">
        <f>_XLL.VOSEEXPON(1,,_XLL.VOSEXBOUNDS(,20))</f>
        <v>1.0624114227144394</v>
      </c>
      <c r="G162" s="34">
        <f t="shared" si="10"/>
        <v>0.003264800290203835</v>
      </c>
      <c r="H162" s="41">
        <f>_XLL.VOSEBINOMIAL(1,G162)</f>
        <v>0</v>
      </c>
      <c r="I162" s="33">
        <v>0.3</v>
      </c>
      <c r="J162" s="43">
        <f>_XLL.VOSEBETA(9,21)</f>
        <v>0.3850884701285181</v>
      </c>
      <c r="K162" s="33">
        <f>_XLL.VOSEBETA(4,9,U)</f>
        <v>0.20398587379467933</v>
      </c>
      <c r="L162" s="44">
        <f t="shared" si="11"/>
        <v>0</v>
      </c>
      <c r="M162" s="35">
        <f t="shared" si="12"/>
        <v>0</v>
      </c>
      <c r="N162" s="45">
        <f t="shared" si="13"/>
        <v>0</v>
      </c>
    </row>
    <row r="163" spans="2:14" ht="12.75">
      <c r="B163" s="40">
        <v>145</v>
      </c>
      <c r="C163" s="32">
        <v>5728.15</v>
      </c>
      <c r="D163" s="41">
        <v>5</v>
      </c>
      <c r="E163" s="33">
        <f t="shared" si="14"/>
        <v>0.025</v>
      </c>
      <c r="F163" s="42">
        <f>_XLL.VOSEEXPON(1,,_XLL.VOSEXBOUNDS(,20))</f>
        <v>0.3205766161869803</v>
      </c>
      <c r="G163" s="34">
        <f t="shared" si="10"/>
        <v>0.007051066369425935</v>
      </c>
      <c r="H163" s="41">
        <f>_XLL.VOSEBINOMIAL(1,G163)</f>
        <v>0</v>
      </c>
      <c r="I163" s="33">
        <v>0.3</v>
      </c>
      <c r="J163" s="43">
        <f>_XLL.VOSEBETA(9,21)</f>
        <v>0.3399866681463082</v>
      </c>
      <c r="K163" s="33">
        <f>_XLL.VOSEBETA(4,9,U)</f>
        <v>0.20398587379467933</v>
      </c>
      <c r="L163" s="44">
        <f t="shared" si="11"/>
        <v>0</v>
      </c>
      <c r="M163" s="35">
        <f t="shared" si="12"/>
        <v>0</v>
      </c>
      <c r="N163" s="45">
        <f t="shared" si="13"/>
        <v>0</v>
      </c>
    </row>
    <row r="164" spans="2:14" ht="12.75">
      <c r="B164" s="40">
        <v>146</v>
      </c>
      <c r="C164" s="32">
        <v>11977.42</v>
      </c>
      <c r="D164" s="41">
        <v>4</v>
      </c>
      <c r="E164" s="33">
        <f t="shared" si="14"/>
        <v>0.02</v>
      </c>
      <c r="F164" s="42">
        <f>_XLL.VOSEEXPON(1,,_XLL.VOSEXBOUNDS(,20))</f>
        <v>0.8365552930933257</v>
      </c>
      <c r="G164" s="34">
        <f t="shared" si="10"/>
        <v>0.010800639864604203</v>
      </c>
      <c r="H164" s="41">
        <f>_XLL.VOSEBINOMIAL(1,G164)</f>
        <v>0</v>
      </c>
      <c r="I164" s="33">
        <v>0.3</v>
      </c>
      <c r="J164" s="43">
        <f>_XLL.VOSEBETA(9,21)</f>
        <v>0.28990926098601033</v>
      </c>
      <c r="K164" s="33">
        <f>_XLL.VOSEBETA(4,9,U)</f>
        <v>0.20398587379467933</v>
      </c>
      <c r="L164" s="44">
        <f t="shared" si="11"/>
        <v>0</v>
      </c>
      <c r="M164" s="35">
        <f t="shared" si="12"/>
        <v>0</v>
      </c>
      <c r="N164" s="45">
        <f t="shared" si="13"/>
        <v>0</v>
      </c>
    </row>
    <row r="165" spans="2:14" ht="12.75">
      <c r="B165" s="40">
        <v>147</v>
      </c>
      <c r="C165" s="32">
        <v>13013.23</v>
      </c>
      <c r="D165" s="41">
        <v>2</v>
      </c>
      <c r="E165" s="33">
        <f t="shared" si="14"/>
        <v>0.01</v>
      </c>
      <c r="F165" s="42">
        <f>_XLL.VOSEEXPON(1,,_XLL.VOSEXBOUNDS(,20))</f>
        <v>1.0575457820926772</v>
      </c>
      <c r="G165" s="34">
        <f t="shared" si="10"/>
        <v>0.006505272377298858</v>
      </c>
      <c r="H165" s="41">
        <f>_XLL.VOSEBINOMIAL(1,G165)</f>
        <v>0</v>
      </c>
      <c r="I165" s="33">
        <v>0.3</v>
      </c>
      <c r="J165" s="43">
        <f>_XLL.VOSEBETA(9,21)</f>
        <v>0.3181620724305326</v>
      </c>
      <c r="K165" s="33">
        <f>_XLL.VOSEBETA(4,9,U)</f>
        <v>0.20398587379467933</v>
      </c>
      <c r="L165" s="44">
        <f t="shared" si="11"/>
        <v>0</v>
      </c>
      <c r="M165" s="35">
        <f t="shared" si="12"/>
        <v>0</v>
      </c>
      <c r="N165" s="45">
        <f t="shared" si="13"/>
        <v>0</v>
      </c>
    </row>
    <row r="166" spans="2:14" ht="12.75">
      <c r="B166" s="40">
        <v>148</v>
      </c>
      <c r="C166" s="32">
        <v>6226.81</v>
      </c>
      <c r="D166" s="41">
        <v>4</v>
      </c>
      <c r="E166" s="33">
        <f t="shared" si="14"/>
        <v>0.02</v>
      </c>
      <c r="F166" s="42">
        <f>_XLL.VOSEEXPON(1,,_XLL.VOSEXBOUNDS(,20))</f>
        <v>2.0798068950197566</v>
      </c>
      <c r="G166" s="34">
        <f t="shared" si="10"/>
        <v>0.02323315588386851</v>
      </c>
      <c r="H166" s="41">
        <f>_XLL.VOSEBINOMIAL(1,G166)</f>
        <v>0</v>
      </c>
      <c r="I166" s="33">
        <v>0.3</v>
      </c>
      <c r="J166" s="43">
        <f>_XLL.VOSEBETA(9,21)</f>
        <v>0.21840658862247367</v>
      </c>
      <c r="K166" s="33">
        <f>_XLL.VOSEBETA(4,9,U)</f>
        <v>0.20398587379467933</v>
      </c>
      <c r="L166" s="44">
        <f t="shared" si="11"/>
        <v>0</v>
      </c>
      <c r="M166" s="35">
        <f t="shared" si="12"/>
        <v>0</v>
      </c>
      <c r="N166" s="45">
        <f t="shared" si="13"/>
        <v>0</v>
      </c>
    </row>
    <row r="167" spans="2:14" ht="12.75">
      <c r="B167" s="40">
        <v>149</v>
      </c>
      <c r="C167" s="32">
        <v>12091.44</v>
      </c>
      <c r="D167" s="41">
        <v>4</v>
      </c>
      <c r="E167" s="33">
        <f t="shared" si="14"/>
        <v>0.02</v>
      </c>
      <c r="F167" s="42">
        <f>_XLL.VOSEEXPON(1,,_XLL.VOSEXBOUNDS(,20))</f>
        <v>0.3297972153535722</v>
      </c>
      <c r="G167" s="34">
        <f t="shared" si="10"/>
        <v>0.005733059087206667</v>
      </c>
      <c r="H167" s="41">
        <f>_XLL.VOSEBINOMIAL(1,G167)</f>
        <v>0</v>
      </c>
      <c r="I167" s="33">
        <v>0.3</v>
      </c>
      <c r="J167" s="43">
        <f>_XLL.VOSEBETA(9,21)</f>
        <v>0.19774833461166266</v>
      </c>
      <c r="K167" s="33">
        <f>_XLL.VOSEBETA(4,9,U)</f>
        <v>0.20398587379467933</v>
      </c>
      <c r="L167" s="44">
        <f t="shared" si="11"/>
        <v>0</v>
      </c>
      <c r="M167" s="35">
        <f t="shared" si="12"/>
        <v>0</v>
      </c>
      <c r="N167" s="45">
        <f t="shared" si="13"/>
        <v>0</v>
      </c>
    </row>
    <row r="168" spans="2:14" ht="12.75">
      <c r="B168" s="40">
        <v>150</v>
      </c>
      <c r="C168" s="32">
        <v>9389.92</v>
      </c>
      <c r="D168" s="41">
        <v>2</v>
      </c>
      <c r="E168" s="33">
        <f t="shared" si="14"/>
        <v>0.01</v>
      </c>
      <c r="F168" s="42">
        <f>_XLL.VOSEEXPON(1,,_XLL.VOSEXBOUNDS(,20))</f>
        <v>0.5181638678781424</v>
      </c>
      <c r="G168" s="34">
        <f t="shared" si="10"/>
        <v>0.0038083628062261844</v>
      </c>
      <c r="H168" s="41">
        <f>_XLL.VOSEBINOMIAL(1,G168)</f>
        <v>0</v>
      </c>
      <c r="I168" s="33">
        <v>0.3</v>
      </c>
      <c r="J168" s="43">
        <f>_XLL.VOSEBETA(9,21)</f>
        <v>0.19329184581035336</v>
      </c>
      <c r="K168" s="33">
        <f>_XLL.VOSEBETA(4,9,U)</f>
        <v>0.20398587379467933</v>
      </c>
      <c r="L168" s="44">
        <f t="shared" si="11"/>
        <v>0</v>
      </c>
      <c r="M168" s="35">
        <f t="shared" si="12"/>
        <v>0</v>
      </c>
      <c r="N168" s="45">
        <f t="shared" si="13"/>
        <v>0</v>
      </c>
    </row>
    <row r="169" spans="2:14" ht="12.75">
      <c r="B169" s="40">
        <v>151</v>
      </c>
      <c r="C169" s="32">
        <v>1781.37</v>
      </c>
      <c r="D169" s="41">
        <v>6</v>
      </c>
      <c r="E169" s="33">
        <f t="shared" si="14"/>
        <v>0.03</v>
      </c>
      <c r="F169" s="42">
        <f>_XLL.VOSEEXPON(1,,_XLL.VOSEXBOUNDS(,20))</f>
        <v>0.0964697528866995</v>
      </c>
      <c r="G169" s="34">
        <f t="shared" si="10"/>
        <v>0.0050996766938069095</v>
      </c>
      <c r="H169" s="41">
        <f>_XLL.VOSEBINOMIAL(1,G169)</f>
        <v>0</v>
      </c>
      <c r="I169" s="33">
        <v>0.3</v>
      </c>
      <c r="J169" s="43">
        <f>_XLL.VOSEBETA(9,21)</f>
        <v>0.1945586440072443</v>
      </c>
      <c r="K169" s="33">
        <f>_XLL.VOSEBETA(4,9,U)</f>
        <v>0.20398587379467933</v>
      </c>
      <c r="L169" s="44">
        <f t="shared" si="11"/>
        <v>0</v>
      </c>
      <c r="M169" s="35">
        <f t="shared" si="12"/>
        <v>0</v>
      </c>
      <c r="N169" s="45">
        <f t="shared" si="13"/>
        <v>0</v>
      </c>
    </row>
    <row r="170" spans="2:14" ht="12.75">
      <c r="B170" s="40">
        <v>152</v>
      </c>
      <c r="C170" s="32">
        <v>13892.81</v>
      </c>
      <c r="D170" s="41">
        <v>5</v>
      </c>
      <c r="E170" s="33">
        <f t="shared" si="14"/>
        <v>0.025</v>
      </c>
      <c r="F170" s="42">
        <f>_XLL.VOSEEXPON(1,,_XLL.VOSEXBOUNDS(,20))</f>
        <v>0.49183861030081116</v>
      </c>
      <c r="G170" s="34">
        <f t="shared" si="10"/>
        <v>0.009191841295848822</v>
      </c>
      <c r="H170" s="41">
        <f>_XLL.VOSEBINOMIAL(1,G170)</f>
        <v>0</v>
      </c>
      <c r="I170" s="33">
        <v>0.3</v>
      </c>
      <c r="J170" s="43">
        <f>_XLL.VOSEBETA(9,21)</f>
        <v>0.21806281154979099</v>
      </c>
      <c r="K170" s="33">
        <f>_XLL.VOSEBETA(4,9,U)</f>
        <v>0.20398587379467933</v>
      </c>
      <c r="L170" s="44">
        <f t="shared" si="11"/>
        <v>0</v>
      </c>
      <c r="M170" s="35">
        <f t="shared" si="12"/>
        <v>0</v>
      </c>
      <c r="N170" s="45">
        <f t="shared" si="13"/>
        <v>0</v>
      </c>
    </row>
    <row r="171" spans="2:14" ht="12.75">
      <c r="B171" s="40">
        <v>153</v>
      </c>
      <c r="C171" s="32">
        <v>13461.13</v>
      </c>
      <c r="D171" s="41">
        <v>4</v>
      </c>
      <c r="E171" s="33">
        <f t="shared" si="14"/>
        <v>0.02</v>
      </c>
      <c r="F171" s="42">
        <f>_XLL.VOSEEXPON(1,,_XLL.VOSEXBOUNDS(,20))</f>
        <v>0.8601163939319085</v>
      </c>
      <c r="G171" s="34">
        <f t="shared" si="10"/>
        <v>0.01103625087299003</v>
      </c>
      <c r="H171" s="41">
        <f>_XLL.VOSEBINOMIAL(1,G171)</f>
        <v>0</v>
      </c>
      <c r="I171" s="33">
        <v>0.3</v>
      </c>
      <c r="J171" s="43">
        <f>_XLL.VOSEBETA(9,21)</f>
        <v>0.22635253987747925</v>
      </c>
      <c r="K171" s="33">
        <f>_XLL.VOSEBETA(4,9,U)</f>
        <v>0.20398587379467933</v>
      </c>
      <c r="L171" s="44">
        <f t="shared" si="11"/>
        <v>0</v>
      </c>
      <c r="M171" s="35">
        <f t="shared" si="12"/>
        <v>0</v>
      </c>
      <c r="N171" s="45">
        <f t="shared" si="13"/>
        <v>0</v>
      </c>
    </row>
    <row r="172" spans="2:14" ht="12.75">
      <c r="B172" s="40">
        <v>154</v>
      </c>
      <c r="C172" s="32">
        <v>12204.71</v>
      </c>
      <c r="D172" s="41">
        <v>2</v>
      </c>
      <c r="E172" s="33">
        <f t="shared" si="14"/>
        <v>0.01</v>
      </c>
      <c r="F172" s="42">
        <f>_XLL.VOSEEXPON(1,,_XLL.VOSEXBOUNDS(,20))</f>
        <v>2.864681937510415</v>
      </c>
      <c r="G172" s="34">
        <f t="shared" si="10"/>
        <v>0.01554095315438755</v>
      </c>
      <c r="H172" s="41">
        <f>_XLL.VOSEBINOMIAL(1,G172)</f>
        <v>0</v>
      </c>
      <c r="I172" s="33">
        <v>0.3</v>
      </c>
      <c r="J172" s="43">
        <f>_XLL.VOSEBETA(9,21)</f>
        <v>0.4264344197657919</v>
      </c>
      <c r="K172" s="33">
        <f>_XLL.VOSEBETA(4,9,U)</f>
        <v>0.20398587379467933</v>
      </c>
      <c r="L172" s="44">
        <f t="shared" si="11"/>
        <v>0</v>
      </c>
      <c r="M172" s="35">
        <f t="shared" si="12"/>
        <v>0</v>
      </c>
      <c r="N172" s="45">
        <f t="shared" si="13"/>
        <v>0</v>
      </c>
    </row>
    <row r="173" spans="2:14" ht="12.75">
      <c r="B173" s="40">
        <v>155</v>
      </c>
      <c r="C173" s="32">
        <v>7217.13</v>
      </c>
      <c r="D173" s="41">
        <v>4</v>
      </c>
      <c r="E173" s="33">
        <f t="shared" si="14"/>
        <v>0.02</v>
      </c>
      <c r="F173" s="42">
        <f>_XLL.VOSEEXPON(1,,_XLL.VOSEXBOUNDS(,20))</f>
        <v>0.9691072962599175</v>
      </c>
      <c r="G173" s="34">
        <f t="shared" si="10"/>
        <v>0.012126159896270122</v>
      </c>
      <c r="H173" s="41">
        <f>_XLL.VOSEBINOMIAL(1,G173)</f>
        <v>0</v>
      </c>
      <c r="I173" s="33">
        <v>0.3</v>
      </c>
      <c r="J173" s="43">
        <f>_XLL.VOSEBETA(9,21)</f>
        <v>0.3059741946746982</v>
      </c>
      <c r="K173" s="33">
        <f>_XLL.VOSEBETA(4,9,U)</f>
        <v>0.20398587379467933</v>
      </c>
      <c r="L173" s="44">
        <f t="shared" si="11"/>
        <v>0</v>
      </c>
      <c r="M173" s="35">
        <f t="shared" si="12"/>
        <v>0</v>
      </c>
      <c r="N173" s="45">
        <f t="shared" si="13"/>
        <v>0</v>
      </c>
    </row>
    <row r="174" spans="2:14" ht="12.75">
      <c r="B174" s="40">
        <v>156</v>
      </c>
      <c r="C174" s="32">
        <v>12897.25</v>
      </c>
      <c r="D174" s="41">
        <v>7</v>
      </c>
      <c r="E174" s="33">
        <f t="shared" si="14"/>
        <v>0.05</v>
      </c>
      <c r="F174" s="42">
        <f>_XLL.VOSEEXPON(1,,_XLL.VOSEXBOUNDS(,20))</f>
        <v>0.27258041331987926</v>
      </c>
      <c r="G174" s="34">
        <f t="shared" si="10"/>
        <v>0.012902227667174344</v>
      </c>
      <c r="H174" s="41">
        <f>_XLL.VOSEBINOMIAL(1,G174)</f>
        <v>0</v>
      </c>
      <c r="I174" s="33">
        <v>0.3</v>
      </c>
      <c r="J174" s="43">
        <f>_XLL.VOSEBETA(9,21)</f>
        <v>0.23754783305287333</v>
      </c>
      <c r="K174" s="33">
        <f>_XLL.VOSEBETA(4,9,U)</f>
        <v>0.20398587379467933</v>
      </c>
      <c r="L174" s="44">
        <f t="shared" si="11"/>
        <v>0</v>
      </c>
      <c r="M174" s="35">
        <f t="shared" si="12"/>
        <v>0</v>
      </c>
      <c r="N174" s="45">
        <f t="shared" si="13"/>
        <v>0</v>
      </c>
    </row>
    <row r="175" spans="2:14" ht="12.75">
      <c r="B175" s="40">
        <v>157</v>
      </c>
      <c r="C175" s="32">
        <v>14411.14</v>
      </c>
      <c r="D175" s="41">
        <v>7</v>
      </c>
      <c r="E175" s="33">
        <f t="shared" si="14"/>
        <v>0.05</v>
      </c>
      <c r="F175" s="42">
        <f>_XLL.VOSEEXPON(1,,_XLL.VOSEXBOUNDS(,20))</f>
        <v>0.02566166336171136</v>
      </c>
      <c r="G175" s="34">
        <f t="shared" si="10"/>
        <v>0.006729258918220147</v>
      </c>
      <c r="H175" s="41">
        <f>_XLL.VOSEBINOMIAL(1,G175)</f>
        <v>0</v>
      </c>
      <c r="I175" s="33">
        <v>0.3</v>
      </c>
      <c r="J175" s="43">
        <f>_XLL.VOSEBETA(9,21)</f>
        <v>0.3405413956742511</v>
      </c>
      <c r="K175" s="33">
        <f>_XLL.VOSEBETA(4,9,U)</f>
        <v>0.20398587379467933</v>
      </c>
      <c r="L175" s="44">
        <f t="shared" si="11"/>
        <v>0</v>
      </c>
      <c r="M175" s="35">
        <f t="shared" si="12"/>
        <v>0</v>
      </c>
      <c r="N175" s="45">
        <f t="shared" si="13"/>
        <v>0</v>
      </c>
    </row>
    <row r="176" spans="2:14" ht="12.75">
      <c r="B176" s="40">
        <v>158</v>
      </c>
      <c r="C176" s="32">
        <v>11037.67</v>
      </c>
      <c r="D176" s="41">
        <v>5</v>
      </c>
      <c r="E176" s="33">
        <f t="shared" si="14"/>
        <v>0.025</v>
      </c>
      <c r="F176" s="42">
        <f>_XLL.VOSEEXPON(1,,_XLL.VOSEXBOUNDS(,20))</f>
        <v>2.1399427683905343</v>
      </c>
      <c r="G176" s="34">
        <f t="shared" si="10"/>
        <v>0.029793143271970364</v>
      </c>
      <c r="H176" s="41">
        <f>_XLL.VOSEBINOMIAL(1,G176)</f>
        <v>0</v>
      </c>
      <c r="I176" s="33">
        <v>0.3</v>
      </c>
      <c r="J176" s="43">
        <f>_XLL.VOSEBETA(9,21)</f>
        <v>0.21155233230424134</v>
      </c>
      <c r="K176" s="33">
        <f>_XLL.VOSEBETA(4,9,U)</f>
        <v>0.20398587379467933</v>
      </c>
      <c r="L176" s="44">
        <f t="shared" si="11"/>
        <v>0</v>
      </c>
      <c r="M176" s="35">
        <f t="shared" si="12"/>
        <v>0</v>
      </c>
      <c r="N176" s="45">
        <f t="shared" si="13"/>
        <v>0</v>
      </c>
    </row>
    <row r="177" spans="2:14" ht="12.75">
      <c r="B177" s="40">
        <v>159</v>
      </c>
      <c r="C177" s="32">
        <v>6232.84</v>
      </c>
      <c r="D177" s="41">
        <v>1</v>
      </c>
      <c r="E177" s="33">
        <f t="shared" si="14"/>
        <v>0.005</v>
      </c>
      <c r="F177" s="42">
        <f>_XLL.VOSEEXPON(1,,_XLL.VOSEXBOUNDS(,20))</f>
        <v>0.2929669222987349</v>
      </c>
      <c r="G177" s="34">
        <f t="shared" si="10"/>
        <v>0.0013411890391645735</v>
      </c>
      <c r="H177" s="41">
        <f>_XLL.VOSEBINOMIAL(1,G177)</f>
        <v>0</v>
      </c>
      <c r="I177" s="33">
        <v>0.3</v>
      </c>
      <c r="J177" s="43">
        <f>_XLL.VOSEBETA(9,21)</f>
        <v>0.27706305054863506</v>
      </c>
      <c r="K177" s="33">
        <f>_XLL.VOSEBETA(4,9,U)</f>
        <v>0.20398587379467933</v>
      </c>
      <c r="L177" s="44">
        <f t="shared" si="11"/>
        <v>0</v>
      </c>
      <c r="M177" s="35">
        <f t="shared" si="12"/>
        <v>0</v>
      </c>
      <c r="N177" s="45">
        <f t="shared" si="13"/>
        <v>0</v>
      </c>
    </row>
    <row r="178" spans="2:14" ht="12.75">
      <c r="B178" s="40">
        <v>160</v>
      </c>
      <c r="C178" s="32">
        <v>12378.42</v>
      </c>
      <c r="D178" s="41">
        <v>4</v>
      </c>
      <c r="E178" s="33">
        <f t="shared" si="14"/>
        <v>0.02</v>
      </c>
      <c r="F178" s="42">
        <f>_XLL.VOSEEXPON(1,,_XLL.VOSEXBOUNDS(,20))</f>
        <v>0.10738761776245681</v>
      </c>
      <c r="G178" s="34">
        <f t="shared" si="10"/>
        <v>0.0035089631112955135</v>
      </c>
      <c r="H178" s="41">
        <f>_XLL.VOSEBINOMIAL(1,G178)</f>
        <v>0</v>
      </c>
      <c r="I178" s="33">
        <v>0.3</v>
      </c>
      <c r="J178" s="43">
        <f>_XLL.VOSEBETA(9,21)</f>
        <v>0.44567383283886275</v>
      </c>
      <c r="K178" s="33">
        <f>_XLL.VOSEBETA(4,9,U)</f>
        <v>0.20398587379467933</v>
      </c>
      <c r="L178" s="44">
        <f t="shared" si="11"/>
        <v>0</v>
      </c>
      <c r="M178" s="35">
        <f t="shared" si="12"/>
        <v>0</v>
      </c>
      <c r="N178" s="45">
        <f t="shared" si="13"/>
        <v>0</v>
      </c>
    </row>
    <row r="179" spans="2:14" ht="12.75">
      <c r="B179" s="40">
        <v>161</v>
      </c>
      <c r="C179" s="32">
        <v>2207.91</v>
      </c>
      <c r="D179" s="41">
        <v>6</v>
      </c>
      <c r="E179" s="33">
        <f t="shared" si="14"/>
        <v>0.03</v>
      </c>
      <c r="F179" s="42">
        <f>_XLL.VOSEEXPON(1,,_XLL.VOSEXBOUNDS(,20))</f>
        <v>1.703543633840784</v>
      </c>
      <c r="G179" s="34">
        <f t="shared" si="10"/>
        <v>0.029205784908118176</v>
      </c>
      <c r="H179" s="41">
        <f>_XLL.VOSEBINOMIAL(1,G179)</f>
        <v>0</v>
      </c>
      <c r="I179" s="33">
        <v>0.3</v>
      </c>
      <c r="J179" s="43">
        <f>_XLL.VOSEBETA(9,21)</f>
        <v>0.25351071822887356</v>
      </c>
      <c r="K179" s="33">
        <f>_XLL.VOSEBETA(4,9,U)</f>
        <v>0.20398587379467933</v>
      </c>
      <c r="L179" s="44">
        <f t="shared" si="11"/>
        <v>0</v>
      </c>
      <c r="M179" s="35">
        <f t="shared" si="12"/>
        <v>0</v>
      </c>
      <c r="N179" s="45">
        <f t="shared" si="13"/>
        <v>0</v>
      </c>
    </row>
    <row r="180" spans="2:14" ht="12.75">
      <c r="B180" s="40">
        <v>162</v>
      </c>
      <c r="C180" s="32">
        <v>11990.31</v>
      </c>
      <c r="D180" s="41">
        <v>2</v>
      </c>
      <c r="E180" s="33">
        <f t="shared" si="14"/>
        <v>0.01</v>
      </c>
      <c r="F180" s="42">
        <f>_XLL.VOSEEXPON(1,,_XLL.VOSEXBOUNDS(,20))</f>
        <v>0.8961993381389477</v>
      </c>
      <c r="G180" s="34">
        <f t="shared" si="10"/>
        <v>0.005698540157530211</v>
      </c>
      <c r="H180" s="41">
        <f>_XLL.VOSEBINOMIAL(1,G180)</f>
        <v>0</v>
      </c>
      <c r="I180" s="33">
        <v>0.3</v>
      </c>
      <c r="J180" s="43">
        <f>_XLL.VOSEBETA(9,21)</f>
        <v>0.29075281694606214</v>
      </c>
      <c r="K180" s="33">
        <f>_XLL.VOSEBETA(4,9,U)</f>
        <v>0.20398587379467933</v>
      </c>
      <c r="L180" s="44">
        <f t="shared" si="11"/>
        <v>0</v>
      </c>
      <c r="M180" s="35">
        <f t="shared" si="12"/>
        <v>0</v>
      </c>
      <c r="N180" s="45">
        <f t="shared" si="13"/>
        <v>0</v>
      </c>
    </row>
    <row r="181" spans="2:14" ht="12.75">
      <c r="B181" s="40">
        <v>163</v>
      </c>
      <c r="C181" s="32">
        <v>2956.15</v>
      </c>
      <c r="D181" s="41">
        <v>5</v>
      </c>
      <c r="E181" s="33">
        <f t="shared" si="14"/>
        <v>0.025</v>
      </c>
      <c r="F181" s="42">
        <f>_XLL.VOSEEXPON(1,,_XLL.VOSEXBOUNDS(,20))</f>
        <v>0.13968225778328683</v>
      </c>
      <c r="G181" s="34">
        <f t="shared" si="10"/>
        <v>0.004789886889379767</v>
      </c>
      <c r="H181" s="41">
        <f>_XLL.VOSEBINOMIAL(1,G181)</f>
        <v>0</v>
      </c>
      <c r="I181" s="33">
        <v>0.3</v>
      </c>
      <c r="J181" s="43">
        <f>_XLL.VOSEBETA(9,21)</f>
        <v>0.21179698544515171</v>
      </c>
      <c r="K181" s="33">
        <f>_XLL.VOSEBETA(4,9,U)</f>
        <v>0.20398587379467933</v>
      </c>
      <c r="L181" s="44">
        <f t="shared" si="11"/>
        <v>0</v>
      </c>
      <c r="M181" s="35">
        <f t="shared" si="12"/>
        <v>0</v>
      </c>
      <c r="N181" s="45">
        <f t="shared" si="13"/>
        <v>0</v>
      </c>
    </row>
    <row r="182" spans="2:14" ht="12.75">
      <c r="B182" s="40">
        <v>164</v>
      </c>
      <c r="C182" s="32">
        <v>5113.23</v>
      </c>
      <c r="D182" s="41">
        <v>1</v>
      </c>
      <c r="E182" s="33">
        <f t="shared" si="14"/>
        <v>0.005</v>
      </c>
      <c r="F182" s="42">
        <f>_XLL.VOSEEXPON(1,,_XLL.VOSEXBOUNDS(,20))</f>
        <v>1.574215946807735</v>
      </c>
      <c r="G182" s="34">
        <f t="shared" si="10"/>
        <v>0.004544311600437074</v>
      </c>
      <c r="H182" s="41">
        <f>_XLL.VOSEBINOMIAL(1,G182)</f>
        <v>0</v>
      </c>
      <c r="I182" s="33">
        <v>0.3</v>
      </c>
      <c r="J182" s="43">
        <f>_XLL.VOSEBETA(9,21)</f>
        <v>0.28870840291598954</v>
      </c>
      <c r="K182" s="33">
        <f>_XLL.VOSEBETA(4,9,U)</f>
        <v>0.20398587379467933</v>
      </c>
      <c r="L182" s="44">
        <f t="shared" si="11"/>
        <v>0</v>
      </c>
      <c r="M182" s="35">
        <f t="shared" si="12"/>
        <v>0</v>
      </c>
      <c r="N182" s="45">
        <f t="shared" si="13"/>
        <v>0</v>
      </c>
    </row>
    <row r="183" spans="2:14" ht="12.75">
      <c r="B183" s="40">
        <v>165</v>
      </c>
      <c r="C183" s="32">
        <v>11529.07</v>
      </c>
      <c r="D183" s="41">
        <v>6</v>
      </c>
      <c r="E183" s="33">
        <f t="shared" si="14"/>
        <v>0.03</v>
      </c>
      <c r="F183" s="42">
        <f>_XLL.VOSEEXPON(1,,_XLL.VOSEXBOUNDS(,20))</f>
        <v>0.07348185295590223</v>
      </c>
      <c r="G183" s="34">
        <f t="shared" si="10"/>
        <v>0.004754858194844951</v>
      </c>
      <c r="H183" s="41">
        <f>_XLL.VOSEBINOMIAL(1,G183)</f>
        <v>0</v>
      </c>
      <c r="I183" s="33">
        <v>0.3</v>
      </c>
      <c r="J183" s="43">
        <f>_XLL.VOSEBETA(9,21)</f>
        <v>0.22171477647675641</v>
      </c>
      <c r="K183" s="33">
        <f>_XLL.VOSEBETA(4,9,U)</f>
        <v>0.20398587379467933</v>
      </c>
      <c r="L183" s="44">
        <f t="shared" si="11"/>
        <v>0</v>
      </c>
      <c r="M183" s="35">
        <f t="shared" si="12"/>
        <v>0</v>
      </c>
      <c r="N183" s="45">
        <f t="shared" si="13"/>
        <v>0</v>
      </c>
    </row>
    <row r="184" spans="2:14" ht="12.75">
      <c r="B184" s="40">
        <v>166</v>
      </c>
      <c r="C184" s="32">
        <v>1111.68</v>
      </c>
      <c r="D184" s="41">
        <v>7</v>
      </c>
      <c r="E184" s="33">
        <f t="shared" si="14"/>
        <v>0.05</v>
      </c>
      <c r="F184" s="42">
        <f>_XLL.VOSEEXPON(1,,_XLL.VOSEXBOUNDS(,20))</f>
        <v>0.4154895855780091</v>
      </c>
      <c r="G184" s="34">
        <f t="shared" si="10"/>
        <v>0.01647495697362759</v>
      </c>
      <c r="H184" s="41">
        <f>_XLL.VOSEBINOMIAL(1,G184)</f>
        <v>0</v>
      </c>
      <c r="I184" s="33">
        <v>0.3</v>
      </c>
      <c r="J184" s="43">
        <f>_XLL.VOSEBETA(9,21)</f>
        <v>0.35003658150692263</v>
      </c>
      <c r="K184" s="33">
        <f>_XLL.VOSEBETA(4,9,U)</f>
        <v>0.20398587379467933</v>
      </c>
      <c r="L184" s="44">
        <f t="shared" si="11"/>
        <v>0</v>
      </c>
      <c r="M184" s="35">
        <f t="shared" si="12"/>
        <v>0</v>
      </c>
      <c r="N184" s="45">
        <f t="shared" si="13"/>
        <v>0</v>
      </c>
    </row>
    <row r="185" spans="2:14" ht="12.75">
      <c r="B185" s="40">
        <v>167</v>
      </c>
      <c r="C185" s="32">
        <v>13490.62</v>
      </c>
      <c r="D185" s="41">
        <v>1</v>
      </c>
      <c r="E185" s="33">
        <f t="shared" si="14"/>
        <v>0.005</v>
      </c>
      <c r="F185" s="42">
        <f>_XLL.VOSEEXPON(1,,_XLL.VOSEXBOUNDS(,20))</f>
        <v>0.4772926705409074</v>
      </c>
      <c r="G185" s="34">
        <f t="shared" si="10"/>
        <v>0.0018020034097700048</v>
      </c>
      <c r="H185" s="41">
        <f>_XLL.VOSEBINOMIAL(1,G185)</f>
        <v>0</v>
      </c>
      <c r="I185" s="33">
        <v>0.3</v>
      </c>
      <c r="J185" s="43">
        <f>_XLL.VOSEBETA(9,21)</f>
        <v>0.3683445043199298</v>
      </c>
      <c r="K185" s="33">
        <f>_XLL.VOSEBETA(4,9,U)</f>
        <v>0.20398587379467933</v>
      </c>
      <c r="L185" s="44">
        <f t="shared" si="11"/>
        <v>0</v>
      </c>
      <c r="M185" s="35">
        <f t="shared" si="12"/>
        <v>0</v>
      </c>
      <c r="N185" s="45">
        <f t="shared" si="13"/>
        <v>0</v>
      </c>
    </row>
    <row r="186" spans="2:14" ht="12.75">
      <c r="B186" s="40">
        <v>168</v>
      </c>
      <c r="C186" s="32">
        <v>4168.13</v>
      </c>
      <c r="D186" s="41">
        <v>5</v>
      </c>
      <c r="E186" s="33">
        <f t="shared" si="14"/>
        <v>0.025</v>
      </c>
      <c r="F186" s="42">
        <f>_XLL.VOSEEXPON(1,,_XLL.VOSEXBOUNDS(,20))</f>
        <v>0.1825225460713179</v>
      </c>
      <c r="G186" s="34">
        <f t="shared" si="10"/>
        <v>0.005325390492980155</v>
      </c>
      <c r="H186" s="41">
        <f>_XLL.VOSEBINOMIAL(1,G186)</f>
        <v>0</v>
      </c>
      <c r="I186" s="33">
        <v>0.3</v>
      </c>
      <c r="J186" s="43">
        <f>_XLL.VOSEBETA(9,21)</f>
        <v>0.4469588710020044</v>
      </c>
      <c r="K186" s="33">
        <f>_XLL.VOSEBETA(4,9,U)</f>
        <v>0.20398587379467933</v>
      </c>
      <c r="L186" s="44">
        <f t="shared" si="11"/>
        <v>0</v>
      </c>
      <c r="M186" s="35">
        <f t="shared" si="12"/>
        <v>0</v>
      </c>
      <c r="N186" s="45">
        <f t="shared" si="13"/>
        <v>0</v>
      </c>
    </row>
    <row r="187" spans="2:14" ht="12.75">
      <c r="B187" s="40">
        <v>169</v>
      </c>
      <c r="C187" s="32">
        <v>7437.32</v>
      </c>
      <c r="D187" s="41">
        <v>6</v>
      </c>
      <c r="E187" s="33">
        <f t="shared" si="14"/>
        <v>0.03</v>
      </c>
      <c r="F187" s="42">
        <f>_XLL.VOSEEXPON(1,,_XLL.VOSEXBOUNDS(,20))</f>
        <v>0.3105795402032917</v>
      </c>
      <c r="G187" s="34">
        <f t="shared" si="10"/>
        <v>0.008311323503555791</v>
      </c>
      <c r="H187" s="41">
        <f>_XLL.VOSEBINOMIAL(1,G187)</f>
        <v>0</v>
      </c>
      <c r="I187" s="33">
        <v>0.3</v>
      </c>
      <c r="J187" s="43">
        <f>_XLL.VOSEBETA(9,21)</f>
        <v>0.5456228450960567</v>
      </c>
      <c r="K187" s="33">
        <f>_XLL.VOSEBETA(4,9,U)</f>
        <v>0.20398587379467933</v>
      </c>
      <c r="L187" s="44">
        <f t="shared" si="11"/>
        <v>0</v>
      </c>
      <c r="M187" s="35">
        <f t="shared" si="12"/>
        <v>0</v>
      </c>
      <c r="N187" s="45">
        <f t="shared" si="13"/>
        <v>0</v>
      </c>
    </row>
    <row r="188" spans="2:14" ht="12.75">
      <c r="B188" s="40">
        <v>170</v>
      </c>
      <c r="C188" s="32">
        <v>10749.53</v>
      </c>
      <c r="D188" s="41">
        <v>5</v>
      </c>
      <c r="E188" s="33">
        <f t="shared" si="14"/>
        <v>0.025</v>
      </c>
      <c r="F188" s="42">
        <f>_XLL.VOSEEXPON(1,,_XLL.VOSEXBOUNDS(,20))</f>
        <v>1.033501663858708</v>
      </c>
      <c r="G188" s="34">
        <f t="shared" si="10"/>
        <v>0.015962629465322533</v>
      </c>
      <c r="H188" s="41">
        <f>_XLL.VOSEBINOMIAL(1,G188)</f>
        <v>0</v>
      </c>
      <c r="I188" s="33">
        <v>0.3</v>
      </c>
      <c r="J188" s="43">
        <f>_XLL.VOSEBETA(9,21)</f>
        <v>0.30877539254998954</v>
      </c>
      <c r="K188" s="33">
        <f>_XLL.VOSEBETA(4,9,U)</f>
        <v>0.20398587379467933</v>
      </c>
      <c r="L188" s="44">
        <f t="shared" si="11"/>
        <v>0</v>
      </c>
      <c r="M188" s="35">
        <f t="shared" si="12"/>
        <v>0</v>
      </c>
      <c r="N188" s="45">
        <f t="shared" si="13"/>
        <v>0</v>
      </c>
    </row>
    <row r="189" spans="2:14" ht="12.75">
      <c r="B189" s="40">
        <v>171</v>
      </c>
      <c r="C189" s="32">
        <v>1898.87</v>
      </c>
      <c r="D189" s="41">
        <v>3</v>
      </c>
      <c r="E189" s="33">
        <f t="shared" si="14"/>
        <v>0.015</v>
      </c>
      <c r="F189" s="42">
        <f>_XLL.VOSEEXPON(1,,_XLL.VOSEXBOUNDS(,20))</f>
        <v>0.1975395174529355</v>
      </c>
      <c r="G189" s="34">
        <f t="shared" si="10"/>
        <v>0.0033078615811502248</v>
      </c>
      <c r="H189" s="41">
        <f>_XLL.VOSEBINOMIAL(1,G189)</f>
        <v>0</v>
      </c>
      <c r="I189" s="33">
        <v>0.3</v>
      </c>
      <c r="J189" s="43">
        <f>_XLL.VOSEBETA(9,21)</f>
        <v>0.3640486223751044</v>
      </c>
      <c r="K189" s="33">
        <f>_XLL.VOSEBETA(4,9,U)</f>
        <v>0.20398587379467933</v>
      </c>
      <c r="L189" s="44">
        <f t="shared" si="11"/>
        <v>0</v>
      </c>
      <c r="M189" s="35">
        <f t="shared" si="12"/>
        <v>0</v>
      </c>
      <c r="N189" s="45">
        <f t="shared" si="13"/>
        <v>0</v>
      </c>
    </row>
    <row r="190" spans="2:14" ht="12.75">
      <c r="B190" s="40">
        <v>172</v>
      </c>
      <c r="C190" s="32">
        <v>2126.58</v>
      </c>
      <c r="D190" s="41">
        <v>2</v>
      </c>
      <c r="E190" s="33">
        <f t="shared" si="14"/>
        <v>0.01</v>
      </c>
      <c r="F190" s="42">
        <f>_XLL.VOSEEXPON(1,,_XLL.VOSEXBOUNDS(,20))</f>
        <v>2.3841791178232943</v>
      </c>
      <c r="G190" s="34">
        <f t="shared" si="10"/>
        <v>0.013138439055951944</v>
      </c>
      <c r="H190" s="41">
        <f>_XLL.VOSEBINOMIAL(1,G190)</f>
        <v>0</v>
      </c>
      <c r="I190" s="33">
        <v>0.3</v>
      </c>
      <c r="J190" s="43">
        <f>_XLL.VOSEBETA(9,21)</f>
        <v>0.2819611778661642</v>
      </c>
      <c r="K190" s="33">
        <f>_XLL.VOSEBETA(4,9,U)</f>
        <v>0.20398587379467933</v>
      </c>
      <c r="L190" s="44">
        <f t="shared" si="11"/>
        <v>0</v>
      </c>
      <c r="M190" s="35">
        <f t="shared" si="12"/>
        <v>0</v>
      </c>
      <c r="N190" s="45">
        <f t="shared" si="13"/>
        <v>0</v>
      </c>
    </row>
    <row r="191" spans="2:14" ht="12.75">
      <c r="B191" s="40">
        <v>173</v>
      </c>
      <c r="C191" s="32">
        <v>5762.77</v>
      </c>
      <c r="D191" s="41">
        <v>7</v>
      </c>
      <c r="E191" s="33">
        <f t="shared" si="14"/>
        <v>0.05</v>
      </c>
      <c r="F191" s="42">
        <f>_XLL.VOSEEXPON(1,,_XLL.VOSEXBOUNDS(,20))</f>
        <v>0.7755985298522666</v>
      </c>
      <c r="G191" s="34">
        <f t="shared" si="10"/>
        <v>0.02547768058048403</v>
      </c>
      <c r="H191" s="41">
        <f>_XLL.VOSEBINOMIAL(1,G191)</f>
        <v>0</v>
      </c>
      <c r="I191" s="33">
        <v>0.3</v>
      </c>
      <c r="J191" s="43">
        <f>_XLL.VOSEBETA(9,21)</f>
        <v>0.18162824595441107</v>
      </c>
      <c r="K191" s="33">
        <f>_XLL.VOSEBETA(4,9,U)</f>
        <v>0.20398587379467933</v>
      </c>
      <c r="L191" s="44">
        <f t="shared" si="11"/>
        <v>0</v>
      </c>
      <c r="M191" s="35">
        <f t="shared" si="12"/>
        <v>0</v>
      </c>
      <c r="N191" s="45">
        <f t="shared" si="13"/>
        <v>0</v>
      </c>
    </row>
    <row r="192" spans="2:14" ht="12.75">
      <c r="B192" s="40">
        <v>174</v>
      </c>
      <c r="C192" s="32">
        <v>9308.29</v>
      </c>
      <c r="D192" s="41">
        <v>4</v>
      </c>
      <c r="E192" s="33">
        <f t="shared" si="14"/>
        <v>0.02</v>
      </c>
      <c r="F192" s="42">
        <f>_XLL.VOSEEXPON(1,,_XLL.VOSEXBOUNDS(,20))</f>
        <v>0.22180358202877382</v>
      </c>
      <c r="G192" s="34">
        <f t="shared" si="10"/>
        <v>0.004653122753958683</v>
      </c>
      <c r="H192" s="41">
        <f>_XLL.VOSEBINOMIAL(1,G192)</f>
        <v>0</v>
      </c>
      <c r="I192" s="33">
        <v>0.3</v>
      </c>
      <c r="J192" s="43">
        <f>_XLL.VOSEBETA(9,21)</f>
        <v>0.23528237604079094</v>
      </c>
      <c r="K192" s="33">
        <f>_XLL.VOSEBETA(4,9,U)</f>
        <v>0.20398587379467933</v>
      </c>
      <c r="L192" s="44">
        <f t="shared" si="11"/>
        <v>0</v>
      </c>
      <c r="M192" s="35">
        <f t="shared" si="12"/>
        <v>0</v>
      </c>
      <c r="N192" s="45">
        <f t="shared" si="13"/>
        <v>0</v>
      </c>
    </row>
    <row r="193" spans="2:14" ht="12.75">
      <c r="B193" s="40">
        <v>175</v>
      </c>
      <c r="C193" s="32">
        <v>13223.44</v>
      </c>
      <c r="D193" s="41">
        <v>4</v>
      </c>
      <c r="E193" s="33">
        <f t="shared" si="14"/>
        <v>0.02</v>
      </c>
      <c r="F193" s="42">
        <f>_XLL.VOSEEXPON(1,,_XLL.VOSEXBOUNDS(,20))</f>
        <v>0.1398441628879345</v>
      </c>
      <c r="G193" s="34">
        <f t="shared" si="10"/>
        <v>0.0038335285625502903</v>
      </c>
      <c r="H193" s="41">
        <f>_XLL.VOSEBINOMIAL(1,G193)</f>
        <v>0</v>
      </c>
      <c r="I193" s="33">
        <v>0.3</v>
      </c>
      <c r="J193" s="43">
        <f>_XLL.VOSEBETA(9,21)</f>
        <v>0.21484682050192383</v>
      </c>
      <c r="K193" s="33">
        <f>_XLL.VOSEBETA(4,9,U)</f>
        <v>0.20398587379467933</v>
      </c>
      <c r="L193" s="44">
        <f t="shared" si="11"/>
        <v>0</v>
      </c>
      <c r="M193" s="35">
        <f t="shared" si="12"/>
        <v>0</v>
      </c>
      <c r="N193" s="45">
        <f t="shared" si="13"/>
        <v>0</v>
      </c>
    </row>
    <row r="194" spans="2:14" ht="12.75">
      <c r="B194" s="40">
        <v>176</v>
      </c>
      <c r="C194" s="32">
        <v>2727.02</v>
      </c>
      <c r="D194" s="41">
        <v>2</v>
      </c>
      <c r="E194" s="33">
        <f t="shared" si="14"/>
        <v>0.01</v>
      </c>
      <c r="F194" s="42">
        <f>_XLL.VOSEEXPON(1,,_XLL.VOSEXBOUNDS(,20))</f>
        <v>0.3154076322636685</v>
      </c>
      <c r="G194" s="34">
        <f t="shared" si="10"/>
        <v>0.002794581628153815</v>
      </c>
      <c r="H194" s="41">
        <f>_XLL.VOSEBINOMIAL(1,G194)</f>
        <v>0</v>
      </c>
      <c r="I194" s="33">
        <v>0.3</v>
      </c>
      <c r="J194" s="43">
        <f>_XLL.VOSEBETA(9,21)</f>
        <v>0.28027176233359585</v>
      </c>
      <c r="K194" s="33">
        <f>_XLL.VOSEBETA(4,9,U)</f>
        <v>0.20398587379467933</v>
      </c>
      <c r="L194" s="44">
        <f t="shared" si="11"/>
        <v>0</v>
      </c>
      <c r="M194" s="35">
        <f t="shared" si="12"/>
        <v>0</v>
      </c>
      <c r="N194" s="45">
        <f t="shared" si="13"/>
        <v>0</v>
      </c>
    </row>
    <row r="195" spans="2:14" ht="12.75">
      <c r="B195" s="40">
        <v>177</v>
      </c>
      <c r="C195" s="32">
        <v>14974.36</v>
      </c>
      <c r="D195" s="41">
        <v>3</v>
      </c>
      <c r="E195" s="33">
        <f t="shared" si="14"/>
        <v>0.015</v>
      </c>
      <c r="F195" s="42">
        <f>_XLL.VOSEEXPON(1,,_XLL.VOSEXBOUNDS(,20))</f>
        <v>2.7973945190630753</v>
      </c>
      <c r="G195" s="34">
        <f t="shared" si="10"/>
        <v>0.022806774093226276</v>
      </c>
      <c r="H195" s="41">
        <f>_XLL.VOSEBINOMIAL(1,G195)</f>
        <v>1</v>
      </c>
      <c r="I195" s="33">
        <v>0.3</v>
      </c>
      <c r="J195" s="43">
        <f>_XLL.VOSEBETA(9,21)</f>
        <v>0.24317925162174472</v>
      </c>
      <c r="K195" s="33">
        <f>_XLL.VOSEBETA(4,9,U)</f>
        <v>0.20398587379467933</v>
      </c>
      <c r="L195" s="44">
        <f t="shared" si="11"/>
        <v>4492.308</v>
      </c>
      <c r="M195" s="35">
        <f t="shared" si="12"/>
        <v>3641.4536583145896</v>
      </c>
      <c r="N195" s="45">
        <f t="shared" si="13"/>
        <v>3054.5579091160944</v>
      </c>
    </row>
    <row r="196" spans="2:14" ht="12.75">
      <c r="B196" s="40">
        <v>178</v>
      </c>
      <c r="C196" s="32">
        <v>6797.79</v>
      </c>
      <c r="D196" s="41">
        <v>7</v>
      </c>
      <c r="E196" s="33">
        <f t="shared" si="14"/>
        <v>0.05</v>
      </c>
      <c r="F196" s="42">
        <f>_XLL.VOSEEXPON(1,,_XLL.VOSEXBOUNDS(,20))</f>
        <v>0.602337278010618</v>
      </c>
      <c r="G196" s="34">
        <f t="shared" si="10"/>
        <v>0.021146149284442813</v>
      </c>
      <c r="H196" s="41">
        <f>_XLL.VOSEBINOMIAL(1,G196)</f>
        <v>0</v>
      </c>
      <c r="I196" s="33">
        <v>0.3</v>
      </c>
      <c r="J196" s="43">
        <f>_XLL.VOSEBETA(9,21)</f>
        <v>0.2104537356133404</v>
      </c>
      <c r="K196" s="33">
        <f>_XLL.VOSEBETA(4,9,U)</f>
        <v>0.20398587379467933</v>
      </c>
      <c r="L196" s="44">
        <f t="shared" si="11"/>
        <v>0</v>
      </c>
      <c r="M196" s="35">
        <f t="shared" si="12"/>
        <v>0</v>
      </c>
      <c r="N196" s="45">
        <f t="shared" si="13"/>
        <v>0</v>
      </c>
    </row>
    <row r="197" spans="2:14" ht="12.75">
      <c r="B197" s="40">
        <v>179</v>
      </c>
      <c r="C197" s="32">
        <v>13187.93</v>
      </c>
      <c r="D197" s="41">
        <v>2</v>
      </c>
      <c r="E197" s="33">
        <f t="shared" si="14"/>
        <v>0.01</v>
      </c>
      <c r="F197" s="42">
        <f>_XLL.VOSEEXPON(1,,_XLL.VOSEXBOUNDS(,20))</f>
        <v>0.649690178244384</v>
      </c>
      <c r="G197" s="34">
        <f t="shared" si="10"/>
        <v>0.004465994358057393</v>
      </c>
      <c r="H197" s="41">
        <f>_XLL.VOSEBINOMIAL(1,G197)</f>
        <v>0</v>
      </c>
      <c r="I197" s="33">
        <v>0.3</v>
      </c>
      <c r="J197" s="43">
        <f>_XLL.VOSEBETA(9,21)</f>
        <v>0.20749303398561544</v>
      </c>
      <c r="K197" s="33">
        <f>_XLL.VOSEBETA(4,9,U)</f>
        <v>0.20398587379467933</v>
      </c>
      <c r="L197" s="44">
        <f t="shared" si="11"/>
        <v>0</v>
      </c>
      <c r="M197" s="35">
        <f t="shared" si="12"/>
        <v>0</v>
      </c>
      <c r="N197" s="45">
        <f t="shared" si="13"/>
        <v>0</v>
      </c>
    </row>
    <row r="198" spans="2:14" ht="12.75">
      <c r="B198" s="40">
        <v>180</v>
      </c>
      <c r="C198" s="32">
        <v>8388.83</v>
      </c>
      <c r="D198" s="41">
        <v>4</v>
      </c>
      <c r="E198" s="33">
        <f t="shared" si="14"/>
        <v>0.02</v>
      </c>
      <c r="F198" s="42">
        <f>_XLL.VOSEEXPON(1,,_XLL.VOSEXBOUNDS(,20))</f>
        <v>0.8493751218442094</v>
      </c>
      <c r="G198" s="34">
        <f t="shared" si="10"/>
        <v>0.010928838152113039</v>
      </c>
      <c r="H198" s="41">
        <f>_XLL.VOSEBINOMIAL(1,G198)</f>
        <v>0</v>
      </c>
      <c r="I198" s="33">
        <v>0.3</v>
      </c>
      <c r="J198" s="43">
        <f>_XLL.VOSEBETA(9,21)</f>
        <v>0.2933832047443676</v>
      </c>
      <c r="K198" s="33">
        <f>_XLL.VOSEBETA(4,9,U)</f>
        <v>0.20398587379467933</v>
      </c>
      <c r="L198" s="44">
        <f t="shared" si="11"/>
        <v>0</v>
      </c>
      <c r="M198" s="35">
        <f t="shared" si="12"/>
        <v>0</v>
      </c>
      <c r="N198" s="45">
        <f t="shared" si="13"/>
        <v>0</v>
      </c>
    </row>
    <row r="199" spans="2:14" ht="12.75">
      <c r="B199" s="40">
        <v>181</v>
      </c>
      <c r="C199" s="32">
        <v>13850.64</v>
      </c>
      <c r="D199" s="41">
        <v>6</v>
      </c>
      <c r="E199" s="33">
        <f t="shared" si="14"/>
        <v>0.03</v>
      </c>
      <c r="F199" s="42">
        <f>_XLL.VOSEEXPON(1,,_XLL.VOSEXBOUNDS(,20))</f>
        <v>0.2524447425261027</v>
      </c>
      <c r="G199" s="34">
        <f t="shared" si="10"/>
        <v>0.007439301538397957</v>
      </c>
      <c r="H199" s="41">
        <f>_XLL.VOSEBINOMIAL(1,G199)</f>
        <v>0</v>
      </c>
      <c r="I199" s="33">
        <v>0.3</v>
      </c>
      <c r="J199" s="43">
        <f>_XLL.VOSEBETA(9,21)</f>
        <v>0.2513300005290588</v>
      </c>
      <c r="K199" s="33">
        <f>_XLL.VOSEBETA(4,9,U)</f>
        <v>0.20398587379467933</v>
      </c>
      <c r="L199" s="44">
        <f t="shared" si="11"/>
        <v>0</v>
      </c>
      <c r="M199" s="35">
        <f t="shared" si="12"/>
        <v>0</v>
      </c>
      <c r="N199" s="45">
        <f t="shared" si="13"/>
        <v>0</v>
      </c>
    </row>
    <row r="200" spans="2:14" ht="12.75">
      <c r="B200" s="40">
        <v>182</v>
      </c>
      <c r="C200" s="32">
        <v>10519.91</v>
      </c>
      <c r="D200" s="41">
        <v>1</v>
      </c>
      <c r="E200" s="33">
        <f t="shared" si="14"/>
        <v>0.005</v>
      </c>
      <c r="F200" s="42">
        <f>_XLL.VOSEEXPON(1,,_XLL.VOSEXBOUNDS(,20))</f>
        <v>0.9356774591385343</v>
      </c>
      <c r="G200" s="34">
        <f t="shared" si="10"/>
        <v>0.0029479653812640723</v>
      </c>
      <c r="H200" s="41">
        <f>_XLL.VOSEBINOMIAL(1,G200)</f>
        <v>0</v>
      </c>
      <c r="I200" s="33">
        <v>0.3</v>
      </c>
      <c r="J200" s="43">
        <f>_XLL.VOSEBETA(9,21)</f>
        <v>0.19359864497920576</v>
      </c>
      <c r="K200" s="33">
        <f>_XLL.VOSEBETA(4,9,U)</f>
        <v>0.20398587379467933</v>
      </c>
      <c r="L200" s="44">
        <f t="shared" si="11"/>
        <v>0</v>
      </c>
      <c r="M200" s="35">
        <f t="shared" si="12"/>
        <v>0</v>
      </c>
      <c r="N200" s="45">
        <f t="shared" si="13"/>
        <v>0</v>
      </c>
    </row>
    <row r="201" spans="2:14" ht="12.75">
      <c r="B201" s="40">
        <v>183</v>
      </c>
      <c r="C201" s="32">
        <v>2717.34</v>
      </c>
      <c r="D201" s="41">
        <v>1</v>
      </c>
      <c r="E201" s="33">
        <f t="shared" si="14"/>
        <v>0.005</v>
      </c>
      <c r="F201" s="42">
        <f>_XLL.VOSEEXPON(1,,_XLL.VOSEXBOUNDS(,20))</f>
        <v>3.5210354007674276</v>
      </c>
      <c r="G201" s="34">
        <f t="shared" si="10"/>
        <v>0.009411360235336307</v>
      </c>
      <c r="H201" s="41">
        <f>_XLL.VOSEBINOMIAL(1,G201)</f>
        <v>0</v>
      </c>
      <c r="I201" s="33">
        <v>0.3</v>
      </c>
      <c r="J201" s="43">
        <f>_XLL.VOSEBETA(9,21)</f>
        <v>0.3968219646769702</v>
      </c>
      <c r="K201" s="33">
        <f>_XLL.VOSEBETA(4,9,U)</f>
        <v>0.20398587379467933</v>
      </c>
      <c r="L201" s="44">
        <f t="shared" si="11"/>
        <v>0</v>
      </c>
      <c r="M201" s="35">
        <f t="shared" si="12"/>
        <v>0</v>
      </c>
      <c r="N201" s="45">
        <f t="shared" si="13"/>
        <v>0</v>
      </c>
    </row>
    <row r="202" spans="2:14" ht="12.75">
      <c r="B202" s="40">
        <v>184</v>
      </c>
      <c r="C202" s="32">
        <v>5375.34</v>
      </c>
      <c r="D202" s="41">
        <v>3</v>
      </c>
      <c r="E202" s="33">
        <f t="shared" si="14"/>
        <v>0.015</v>
      </c>
      <c r="F202" s="42">
        <f>_XLL.VOSEEXPON(1,,_XLL.VOSEXBOUNDS(,20))</f>
        <v>1.2594555426944207</v>
      </c>
      <c r="G202" s="34">
        <f t="shared" si="10"/>
        <v>0.011272231770461364</v>
      </c>
      <c r="H202" s="41">
        <f>_XLL.VOSEBINOMIAL(1,G202)</f>
        <v>0</v>
      </c>
      <c r="I202" s="33">
        <v>0.3</v>
      </c>
      <c r="J202" s="43">
        <f>_XLL.VOSEBETA(9,21)</f>
        <v>0.36636071592902275</v>
      </c>
      <c r="K202" s="33">
        <f>_XLL.VOSEBETA(4,9,U)</f>
        <v>0.20398587379467933</v>
      </c>
      <c r="L202" s="44">
        <f t="shared" si="11"/>
        <v>0</v>
      </c>
      <c r="M202" s="35">
        <f t="shared" si="12"/>
        <v>0</v>
      </c>
      <c r="N202" s="45">
        <f t="shared" si="13"/>
        <v>0</v>
      </c>
    </row>
    <row r="203" spans="2:14" ht="12.75">
      <c r="B203" s="40">
        <v>185</v>
      </c>
      <c r="C203" s="32">
        <v>3121.92</v>
      </c>
      <c r="D203" s="41">
        <v>6</v>
      </c>
      <c r="E203" s="33">
        <f t="shared" si="14"/>
        <v>0.03</v>
      </c>
      <c r="F203" s="42">
        <f>_XLL.VOSEEXPON(1,,_XLL.VOSEXBOUNDS(,20))</f>
        <v>0.790613196429808</v>
      </c>
      <c r="G203" s="34">
        <f t="shared" si="10"/>
        <v>0.015511828346953535</v>
      </c>
      <c r="H203" s="41">
        <f>_XLL.VOSEBINOMIAL(1,G203)</f>
        <v>0</v>
      </c>
      <c r="I203" s="33">
        <v>0.3</v>
      </c>
      <c r="J203" s="43">
        <f>_XLL.VOSEBETA(9,21)</f>
        <v>0.4122061118083481</v>
      </c>
      <c r="K203" s="33">
        <f>_XLL.VOSEBETA(4,9,U)</f>
        <v>0.20398587379467933</v>
      </c>
      <c r="L203" s="44">
        <f t="shared" si="11"/>
        <v>0</v>
      </c>
      <c r="M203" s="35">
        <f t="shared" si="12"/>
        <v>0</v>
      </c>
      <c r="N203" s="45">
        <f t="shared" si="13"/>
        <v>0</v>
      </c>
    </row>
    <row r="204" spans="2:14" ht="12.75">
      <c r="B204" s="40">
        <v>186</v>
      </c>
      <c r="C204" s="32">
        <v>4623.5</v>
      </c>
      <c r="D204" s="41">
        <v>1</v>
      </c>
      <c r="E204" s="33">
        <f t="shared" si="14"/>
        <v>0.005</v>
      </c>
      <c r="F204" s="42">
        <f>_XLL.VOSEEXPON(1,,_XLL.VOSEXBOUNDS(,20))</f>
        <v>0.7822427424262677</v>
      </c>
      <c r="G204" s="34">
        <f t="shared" si="10"/>
        <v>0.002564378589483405</v>
      </c>
      <c r="H204" s="41">
        <f>_XLL.VOSEBINOMIAL(1,G204)</f>
        <v>0</v>
      </c>
      <c r="I204" s="33">
        <v>0.3</v>
      </c>
      <c r="J204" s="43">
        <f>_XLL.VOSEBETA(9,21)</f>
        <v>0.21718615162559415</v>
      </c>
      <c r="K204" s="33">
        <f>_XLL.VOSEBETA(4,9,U)</f>
        <v>0.20398587379467933</v>
      </c>
      <c r="L204" s="44">
        <f t="shared" si="11"/>
        <v>0</v>
      </c>
      <c r="M204" s="35">
        <f t="shared" si="12"/>
        <v>0</v>
      </c>
      <c r="N204" s="45">
        <f t="shared" si="13"/>
        <v>0</v>
      </c>
    </row>
    <row r="205" spans="2:14" ht="12.75">
      <c r="B205" s="40">
        <v>187</v>
      </c>
      <c r="C205" s="32">
        <v>14607.52</v>
      </c>
      <c r="D205" s="41">
        <v>2</v>
      </c>
      <c r="E205" s="33">
        <f t="shared" si="14"/>
        <v>0.01</v>
      </c>
      <c r="F205" s="42">
        <f>_XLL.VOSEEXPON(1,,_XLL.VOSEXBOUNDS(,20))</f>
        <v>0.7825545631886786</v>
      </c>
      <c r="G205" s="34">
        <f t="shared" si="10"/>
        <v>0.005130316282778865</v>
      </c>
      <c r="H205" s="41">
        <f>_XLL.VOSEBINOMIAL(1,G205)</f>
        <v>0</v>
      </c>
      <c r="I205" s="33">
        <v>0.3</v>
      </c>
      <c r="J205" s="43">
        <f>_XLL.VOSEBETA(9,21)</f>
        <v>0.33675374898790067</v>
      </c>
      <c r="K205" s="33">
        <f>_XLL.VOSEBETA(4,9,U)</f>
        <v>0.20398587379467933</v>
      </c>
      <c r="L205" s="44">
        <f t="shared" si="11"/>
        <v>0</v>
      </c>
      <c r="M205" s="35">
        <f t="shared" si="12"/>
        <v>0</v>
      </c>
      <c r="N205" s="45">
        <f t="shared" si="13"/>
        <v>0</v>
      </c>
    </row>
    <row r="206" spans="2:14" ht="12.75">
      <c r="B206" s="40">
        <v>188</v>
      </c>
      <c r="C206" s="32">
        <v>4468.06</v>
      </c>
      <c r="D206" s="41">
        <v>4</v>
      </c>
      <c r="E206" s="33">
        <f t="shared" si="14"/>
        <v>0.02</v>
      </c>
      <c r="F206" s="42">
        <f>_XLL.VOSEEXPON(1,,_XLL.VOSEXBOUNDS(,20))</f>
        <v>0.13459702399993598</v>
      </c>
      <c r="G206" s="34">
        <f t="shared" si="10"/>
        <v>0.0037810571736703047</v>
      </c>
      <c r="H206" s="41">
        <f>_XLL.VOSEBINOMIAL(1,G206)</f>
        <v>0</v>
      </c>
      <c r="I206" s="33">
        <v>0.3</v>
      </c>
      <c r="J206" s="43">
        <f>_XLL.VOSEBETA(9,21)</f>
        <v>0.17302794138690167</v>
      </c>
      <c r="K206" s="33">
        <f>_XLL.VOSEBETA(4,9,U)</f>
        <v>0.20398587379467933</v>
      </c>
      <c r="L206" s="44">
        <f t="shared" si="11"/>
        <v>0</v>
      </c>
      <c r="M206" s="35">
        <f t="shared" si="12"/>
        <v>0</v>
      </c>
      <c r="N206" s="45">
        <f t="shared" si="13"/>
        <v>0</v>
      </c>
    </row>
    <row r="207" spans="2:14" ht="12.75">
      <c r="B207" s="40">
        <v>189</v>
      </c>
      <c r="C207" s="32">
        <v>5855.96</v>
      </c>
      <c r="D207" s="41">
        <v>6</v>
      </c>
      <c r="E207" s="33">
        <f t="shared" si="14"/>
        <v>0.03</v>
      </c>
      <c r="F207" s="42">
        <f>_XLL.VOSEEXPON(1,,_XLL.VOSEXBOUNDS(,20))</f>
        <v>0.6788205074354721</v>
      </c>
      <c r="G207" s="34">
        <f t="shared" si="10"/>
        <v>0.013834938012038497</v>
      </c>
      <c r="H207" s="41">
        <f>_XLL.VOSEBINOMIAL(1,G207)</f>
        <v>0</v>
      </c>
      <c r="I207" s="33">
        <v>0.3</v>
      </c>
      <c r="J207" s="43">
        <f>_XLL.VOSEBETA(9,21)</f>
        <v>0.33556011014317266</v>
      </c>
      <c r="K207" s="33">
        <f>_XLL.VOSEBETA(4,9,U)</f>
        <v>0.20398587379467933</v>
      </c>
      <c r="L207" s="44">
        <f t="shared" si="11"/>
        <v>0</v>
      </c>
      <c r="M207" s="35">
        <f t="shared" si="12"/>
        <v>0</v>
      </c>
      <c r="N207" s="45">
        <f t="shared" si="13"/>
        <v>0</v>
      </c>
    </row>
    <row r="208" spans="2:14" ht="12.75">
      <c r="B208" s="40">
        <v>190</v>
      </c>
      <c r="C208" s="32">
        <v>10575.29</v>
      </c>
      <c r="D208" s="41">
        <v>3</v>
      </c>
      <c r="E208" s="33">
        <f t="shared" si="14"/>
        <v>0.015</v>
      </c>
      <c r="F208" s="42">
        <f>_XLL.VOSEEXPON(1,,_XLL.VOSEXBOUNDS(,20))</f>
        <v>0.4873585025041922</v>
      </c>
      <c r="G208" s="34">
        <f t="shared" si="10"/>
        <v>0.00548150396903465</v>
      </c>
      <c r="H208" s="41">
        <f>_XLL.VOSEBINOMIAL(1,G208)</f>
        <v>0</v>
      </c>
      <c r="I208" s="33">
        <v>0.3</v>
      </c>
      <c r="J208" s="43">
        <f>_XLL.VOSEBETA(9,21)</f>
        <v>0.43167877069486993</v>
      </c>
      <c r="K208" s="33">
        <f>_XLL.VOSEBETA(4,9,U)</f>
        <v>0.20398587379467933</v>
      </c>
      <c r="L208" s="44">
        <f t="shared" si="11"/>
        <v>0</v>
      </c>
      <c r="M208" s="35">
        <f t="shared" si="12"/>
        <v>0</v>
      </c>
      <c r="N208" s="45">
        <f t="shared" si="13"/>
        <v>0</v>
      </c>
    </row>
    <row r="209" spans="2:14" ht="12.75">
      <c r="B209" s="40">
        <v>191</v>
      </c>
      <c r="C209" s="32">
        <v>2599.2</v>
      </c>
      <c r="D209" s="41">
        <v>2</v>
      </c>
      <c r="E209" s="33">
        <f t="shared" si="14"/>
        <v>0.01</v>
      </c>
      <c r="F209" s="42">
        <f>_XLL.VOSEEXPON(1,,_XLL.VOSEXBOUNDS(,20))</f>
        <v>0.1238821870451205</v>
      </c>
      <c r="G209" s="34">
        <f t="shared" si="10"/>
        <v>0.0018369544020610752</v>
      </c>
      <c r="H209" s="41">
        <f>_XLL.VOSEBINOMIAL(1,G209)</f>
        <v>0</v>
      </c>
      <c r="I209" s="33">
        <v>0.3</v>
      </c>
      <c r="J209" s="43">
        <f>_XLL.VOSEBETA(9,21)</f>
        <v>0.31184110812035737</v>
      </c>
      <c r="K209" s="33">
        <f>_XLL.VOSEBETA(4,9,U)</f>
        <v>0.20398587379467933</v>
      </c>
      <c r="L209" s="44">
        <f t="shared" si="11"/>
        <v>0</v>
      </c>
      <c r="M209" s="35">
        <f t="shared" si="12"/>
        <v>0</v>
      </c>
      <c r="N209" s="45">
        <f t="shared" si="13"/>
        <v>0</v>
      </c>
    </row>
    <row r="210" spans="2:14" ht="12.75">
      <c r="B210" s="40">
        <v>192</v>
      </c>
      <c r="C210" s="32">
        <v>13701.21</v>
      </c>
      <c r="D210" s="41">
        <v>5</v>
      </c>
      <c r="E210" s="33">
        <f t="shared" si="14"/>
        <v>0.025</v>
      </c>
      <c r="F210" s="42">
        <f>_XLL.VOSEEXPON(1,,_XLL.VOSEXBOUNDS(,20))</f>
        <v>0.4563794932994572</v>
      </c>
      <c r="G210" s="34">
        <f t="shared" si="10"/>
        <v>0.008748602333331896</v>
      </c>
      <c r="H210" s="41">
        <f>_XLL.VOSEBINOMIAL(1,G210)</f>
        <v>0</v>
      </c>
      <c r="I210" s="33">
        <v>0.3</v>
      </c>
      <c r="J210" s="43">
        <f>_XLL.VOSEBETA(9,21)</f>
        <v>0.22126717399338228</v>
      </c>
      <c r="K210" s="33">
        <f>_XLL.VOSEBETA(4,9,U)</f>
        <v>0.20398587379467933</v>
      </c>
      <c r="L210" s="44">
        <f t="shared" si="11"/>
        <v>0</v>
      </c>
      <c r="M210" s="35">
        <f t="shared" si="12"/>
        <v>0</v>
      </c>
      <c r="N210" s="45">
        <f t="shared" si="13"/>
        <v>0</v>
      </c>
    </row>
    <row r="211" spans="2:14" ht="12.75">
      <c r="B211" s="40">
        <v>193</v>
      </c>
      <c r="C211" s="32">
        <v>5018.45</v>
      </c>
      <c r="D211" s="41">
        <v>3</v>
      </c>
      <c r="E211" s="33">
        <f t="shared" si="14"/>
        <v>0.015</v>
      </c>
      <c r="F211" s="42">
        <f>_XLL.VOSEEXPON(1,,_XLL.VOSEXBOUNDS(,20))</f>
        <v>1.6268368911986695</v>
      </c>
      <c r="G211" s="34">
        <f aca="true" t="shared" si="15" ref="G211:G268">E211*(W_macro*$C$8+W_micro*F211)</f>
        <v>0.01402759188424323</v>
      </c>
      <c r="H211" s="41">
        <f>_XLL.VOSEBINOMIAL(1,G211)</f>
        <v>0</v>
      </c>
      <c r="I211" s="33">
        <v>0.3</v>
      </c>
      <c r="J211" s="43">
        <f>_XLL.VOSEBETA(9,21)</f>
        <v>0.24242689261201827</v>
      </c>
      <c r="K211" s="33">
        <f>_XLL.VOSEBETA(4,9,U)</f>
        <v>0.20398587379467933</v>
      </c>
      <c r="L211" s="44">
        <f aca="true" t="shared" si="16" ref="L211:L268">Loan_Size*Defaulted*LGD_1</f>
        <v>0</v>
      </c>
      <c r="M211" s="35">
        <f aca="true" t="shared" si="17" ref="M211:M268">Loan_Size*Defaulted*LGD_2</f>
        <v>0</v>
      </c>
      <c r="N211" s="45">
        <f aca="true" t="shared" si="18" ref="N211:N268">Loan_Size*Defaulted*LGD_3</f>
        <v>0</v>
      </c>
    </row>
    <row r="212" spans="2:14" ht="12.75">
      <c r="B212" s="40">
        <v>194</v>
      </c>
      <c r="C212" s="32">
        <v>14827.57</v>
      </c>
      <c r="D212" s="41">
        <v>6</v>
      </c>
      <c r="E212" s="33">
        <f aca="true" t="shared" si="19" ref="E212:E268">VLOOKUP(D212,$D$9:$E$15,2)</f>
        <v>0.03</v>
      </c>
      <c r="F212" s="42">
        <f>_XLL.VOSEEXPON(1,,_XLL.VOSEXBOUNDS(,20))</f>
        <v>1.0475095846835492</v>
      </c>
      <c r="G212" s="34">
        <f t="shared" si="15"/>
        <v>0.019365274170759655</v>
      </c>
      <c r="H212" s="41">
        <f>_XLL.VOSEBINOMIAL(1,G212)</f>
        <v>0</v>
      </c>
      <c r="I212" s="33">
        <v>0.3</v>
      </c>
      <c r="J212" s="43">
        <f>_XLL.VOSEBETA(9,21)</f>
        <v>0.19707632242344622</v>
      </c>
      <c r="K212" s="33">
        <f>_XLL.VOSEBETA(4,9,U)</f>
        <v>0.20398587379467933</v>
      </c>
      <c r="L212" s="44">
        <f t="shared" si="16"/>
        <v>0</v>
      </c>
      <c r="M212" s="35">
        <f t="shared" si="17"/>
        <v>0</v>
      </c>
      <c r="N212" s="45">
        <f t="shared" si="18"/>
        <v>0</v>
      </c>
    </row>
    <row r="213" spans="2:14" ht="12.75">
      <c r="B213" s="40">
        <v>195</v>
      </c>
      <c r="C213" s="32">
        <v>9067.13</v>
      </c>
      <c r="D213" s="41">
        <v>5</v>
      </c>
      <c r="E213" s="33">
        <f t="shared" si="19"/>
        <v>0.025</v>
      </c>
      <c r="F213" s="42">
        <f>_XLL.VOSEEXPON(1,,_XLL.VOSEXBOUNDS(,20))</f>
        <v>1.9555613224340767</v>
      </c>
      <c r="G213" s="34">
        <f t="shared" si="15"/>
        <v>0.027488375197514642</v>
      </c>
      <c r="H213" s="41">
        <f>_XLL.VOSEBINOMIAL(1,G213)</f>
        <v>0</v>
      </c>
      <c r="I213" s="33">
        <v>0.3</v>
      </c>
      <c r="J213" s="43">
        <f>_XLL.VOSEBETA(9,21)</f>
        <v>0.35587931021929564</v>
      </c>
      <c r="K213" s="33">
        <f>_XLL.VOSEBETA(4,9,U)</f>
        <v>0.20398587379467933</v>
      </c>
      <c r="L213" s="44">
        <f t="shared" si="16"/>
        <v>0</v>
      </c>
      <c r="M213" s="35">
        <f t="shared" si="17"/>
        <v>0</v>
      </c>
      <c r="N213" s="45">
        <f t="shared" si="18"/>
        <v>0</v>
      </c>
    </row>
    <row r="214" spans="2:14" ht="12.75">
      <c r="B214" s="40">
        <v>196</v>
      </c>
      <c r="C214" s="32">
        <v>9943.28</v>
      </c>
      <c r="D214" s="41">
        <v>6</v>
      </c>
      <c r="E214" s="33">
        <f t="shared" si="19"/>
        <v>0.03</v>
      </c>
      <c r="F214" s="42">
        <f>_XLL.VOSEEXPON(1,,_XLL.VOSEXBOUNDS(,20))</f>
        <v>0.6700199244039922</v>
      </c>
      <c r="G214" s="34">
        <f t="shared" si="15"/>
        <v>0.0137029292665663</v>
      </c>
      <c r="H214" s="41">
        <f>_XLL.VOSEBINOMIAL(1,G214)</f>
        <v>0</v>
      </c>
      <c r="I214" s="33">
        <v>0.3</v>
      </c>
      <c r="J214" s="43">
        <f>_XLL.VOSEBETA(9,21)</f>
        <v>0.2410315992988095</v>
      </c>
      <c r="K214" s="33">
        <f>_XLL.VOSEBETA(4,9,U)</f>
        <v>0.20398587379467933</v>
      </c>
      <c r="L214" s="44">
        <f t="shared" si="16"/>
        <v>0</v>
      </c>
      <c r="M214" s="35">
        <f t="shared" si="17"/>
        <v>0</v>
      </c>
      <c r="N214" s="45">
        <f t="shared" si="18"/>
        <v>0</v>
      </c>
    </row>
    <row r="215" spans="2:14" ht="12.75">
      <c r="B215" s="40">
        <v>197</v>
      </c>
      <c r="C215" s="32">
        <v>4775.23</v>
      </c>
      <c r="D215" s="41">
        <v>4</v>
      </c>
      <c r="E215" s="33">
        <f t="shared" si="19"/>
        <v>0.02</v>
      </c>
      <c r="F215" s="42">
        <f>_XLL.VOSEEXPON(1,,_XLL.VOSEXBOUNDS(,20))</f>
        <v>1.2929117543025999</v>
      </c>
      <c r="G215" s="34">
        <f t="shared" si="15"/>
        <v>0.015364204476696943</v>
      </c>
      <c r="H215" s="41">
        <f>_XLL.VOSEBINOMIAL(1,G215)</f>
        <v>0</v>
      </c>
      <c r="I215" s="33">
        <v>0.3</v>
      </c>
      <c r="J215" s="43">
        <f>_XLL.VOSEBETA(9,21)</f>
        <v>0.2800925477076914</v>
      </c>
      <c r="K215" s="33">
        <f>_XLL.VOSEBETA(4,9,U)</f>
        <v>0.20398587379467933</v>
      </c>
      <c r="L215" s="44">
        <f t="shared" si="16"/>
        <v>0</v>
      </c>
      <c r="M215" s="35">
        <f t="shared" si="17"/>
        <v>0</v>
      </c>
      <c r="N215" s="45">
        <f t="shared" si="18"/>
        <v>0</v>
      </c>
    </row>
    <row r="216" spans="2:14" ht="12.75">
      <c r="B216" s="40">
        <v>198</v>
      </c>
      <c r="C216" s="32">
        <v>11351.32</v>
      </c>
      <c r="D216" s="41">
        <v>4</v>
      </c>
      <c r="E216" s="33">
        <f t="shared" si="19"/>
        <v>0.02</v>
      </c>
      <c r="F216" s="42">
        <f>_XLL.VOSEEXPON(1,,_XLL.VOSEXBOUNDS(,20))</f>
        <v>0.6915583414914107</v>
      </c>
      <c r="G216" s="34">
        <f t="shared" si="15"/>
        <v>0.009350670348585052</v>
      </c>
      <c r="H216" s="41">
        <f>_XLL.VOSEBINOMIAL(1,G216)</f>
        <v>0</v>
      </c>
      <c r="I216" s="33">
        <v>0.3</v>
      </c>
      <c r="J216" s="43">
        <f>_XLL.VOSEBETA(9,21)</f>
        <v>0.30470819453430176</v>
      </c>
      <c r="K216" s="33">
        <f>_XLL.VOSEBETA(4,9,U)</f>
        <v>0.20398587379467933</v>
      </c>
      <c r="L216" s="44">
        <f t="shared" si="16"/>
        <v>0</v>
      </c>
      <c r="M216" s="35">
        <f t="shared" si="17"/>
        <v>0</v>
      </c>
      <c r="N216" s="45">
        <f t="shared" si="18"/>
        <v>0</v>
      </c>
    </row>
    <row r="217" spans="2:14" ht="12.75">
      <c r="B217" s="40">
        <v>199</v>
      </c>
      <c r="C217" s="32">
        <v>3270.59</v>
      </c>
      <c r="D217" s="41">
        <v>4</v>
      </c>
      <c r="E217" s="33">
        <f t="shared" si="19"/>
        <v>0.02</v>
      </c>
      <c r="F217" s="42">
        <f>_XLL.VOSEEXPON(1,,_XLL.VOSEXBOUNDS(,20))</f>
        <v>0.6994837607184519</v>
      </c>
      <c r="G217" s="34">
        <f t="shared" si="15"/>
        <v>0.009429924540855464</v>
      </c>
      <c r="H217" s="41">
        <f>_XLL.VOSEBINOMIAL(1,G217)</f>
        <v>0</v>
      </c>
      <c r="I217" s="33">
        <v>0.3</v>
      </c>
      <c r="J217" s="43">
        <f>_XLL.VOSEBETA(9,21)</f>
        <v>0.34903630960275145</v>
      </c>
      <c r="K217" s="33">
        <f>_XLL.VOSEBETA(4,9,U)</f>
        <v>0.20398587379467933</v>
      </c>
      <c r="L217" s="44">
        <f t="shared" si="16"/>
        <v>0</v>
      </c>
      <c r="M217" s="35">
        <f t="shared" si="17"/>
        <v>0</v>
      </c>
      <c r="N217" s="45">
        <f t="shared" si="18"/>
        <v>0</v>
      </c>
    </row>
    <row r="218" spans="2:14" ht="12.75">
      <c r="B218" s="40">
        <v>200</v>
      </c>
      <c r="C218" s="32">
        <v>4001.13</v>
      </c>
      <c r="D218" s="41">
        <v>3</v>
      </c>
      <c r="E218" s="33">
        <f t="shared" si="19"/>
        <v>0.015</v>
      </c>
      <c r="F218" s="42">
        <f>_XLL.VOSEEXPON(1,,_XLL.VOSEXBOUNDS(,20))</f>
        <v>1.3134196336791555</v>
      </c>
      <c r="G218" s="34">
        <f t="shared" si="15"/>
        <v>0.011676962452846874</v>
      </c>
      <c r="H218" s="41">
        <f>_XLL.VOSEBINOMIAL(1,G218)</f>
        <v>0</v>
      </c>
      <c r="I218" s="33">
        <v>0.3</v>
      </c>
      <c r="J218" s="43">
        <f>_XLL.VOSEBETA(9,21)</f>
        <v>0.24652617378160677</v>
      </c>
      <c r="K218" s="33">
        <f>_XLL.VOSEBETA(4,9,U)</f>
        <v>0.20398587379467933</v>
      </c>
      <c r="L218" s="44">
        <f t="shared" si="16"/>
        <v>0</v>
      </c>
      <c r="M218" s="35">
        <f t="shared" si="17"/>
        <v>0</v>
      </c>
      <c r="N218" s="45">
        <f t="shared" si="18"/>
        <v>0</v>
      </c>
    </row>
    <row r="219" spans="2:14" ht="12.75">
      <c r="B219" s="40">
        <v>201</v>
      </c>
      <c r="C219" s="32">
        <v>12003.05</v>
      </c>
      <c r="D219" s="41">
        <v>1</v>
      </c>
      <c r="E219" s="33">
        <f t="shared" si="19"/>
        <v>0.005</v>
      </c>
      <c r="F219" s="42">
        <f>_XLL.VOSEEXPON(1,,_XLL.VOSEXBOUNDS(,20))</f>
        <v>0.9309440216016881</v>
      </c>
      <c r="G219" s="34">
        <f t="shared" si="15"/>
        <v>0.002936131787421957</v>
      </c>
      <c r="H219" s="41">
        <f>_XLL.VOSEBINOMIAL(1,G219)</f>
        <v>0</v>
      </c>
      <c r="I219" s="33">
        <v>0.3</v>
      </c>
      <c r="J219" s="43">
        <f>_XLL.VOSEBETA(9,21)</f>
        <v>0.3620436043640137</v>
      </c>
      <c r="K219" s="33">
        <f>_XLL.VOSEBETA(4,9,U)</f>
        <v>0.20398587379467933</v>
      </c>
      <c r="L219" s="44">
        <f t="shared" si="16"/>
        <v>0</v>
      </c>
      <c r="M219" s="35">
        <f t="shared" si="17"/>
        <v>0</v>
      </c>
      <c r="N219" s="45">
        <f t="shared" si="18"/>
        <v>0</v>
      </c>
    </row>
    <row r="220" spans="2:14" ht="12.75">
      <c r="B220" s="40">
        <v>202</v>
      </c>
      <c r="C220" s="32">
        <v>7215.44</v>
      </c>
      <c r="D220" s="41">
        <v>3</v>
      </c>
      <c r="E220" s="33">
        <f t="shared" si="19"/>
        <v>0.015</v>
      </c>
      <c r="F220" s="42">
        <f>_XLL.VOSEEXPON(1,,_XLL.VOSEXBOUNDS(,20))</f>
        <v>0.340805890261213</v>
      </c>
      <c r="G220" s="34">
        <f t="shared" si="15"/>
        <v>0.004382359377212305</v>
      </c>
      <c r="H220" s="41">
        <f>_XLL.VOSEBINOMIAL(1,G220)</f>
        <v>0</v>
      </c>
      <c r="I220" s="33">
        <v>0.3</v>
      </c>
      <c r="J220" s="43">
        <f>_XLL.VOSEBETA(9,21)</f>
        <v>0.31483441077199414</v>
      </c>
      <c r="K220" s="33">
        <f>_XLL.VOSEBETA(4,9,U)</f>
        <v>0.20398587379467933</v>
      </c>
      <c r="L220" s="44">
        <f t="shared" si="16"/>
        <v>0</v>
      </c>
      <c r="M220" s="35">
        <f t="shared" si="17"/>
        <v>0</v>
      </c>
      <c r="N220" s="45">
        <f t="shared" si="18"/>
        <v>0</v>
      </c>
    </row>
    <row r="221" spans="2:14" ht="12.75">
      <c r="B221" s="40">
        <v>203</v>
      </c>
      <c r="C221" s="32">
        <v>8038.88</v>
      </c>
      <c r="D221" s="41">
        <v>3</v>
      </c>
      <c r="E221" s="33">
        <f t="shared" si="19"/>
        <v>0.015</v>
      </c>
      <c r="F221" s="42">
        <f>_XLL.VOSEEXPON(1,,_XLL.VOSEXBOUNDS(,20))</f>
        <v>1.1944913529302126</v>
      </c>
      <c r="G221" s="34">
        <f t="shared" si="15"/>
        <v>0.010785000347229802</v>
      </c>
      <c r="H221" s="41">
        <f>_XLL.VOSEBINOMIAL(1,G221)</f>
        <v>0</v>
      </c>
      <c r="I221" s="33">
        <v>0.3</v>
      </c>
      <c r="J221" s="43">
        <f>_XLL.VOSEBETA(9,21)</f>
        <v>0.2776809491723788</v>
      </c>
      <c r="K221" s="33">
        <f>_XLL.VOSEBETA(4,9,U)</f>
        <v>0.20398587379467933</v>
      </c>
      <c r="L221" s="44">
        <f t="shared" si="16"/>
        <v>0</v>
      </c>
      <c r="M221" s="35">
        <f t="shared" si="17"/>
        <v>0</v>
      </c>
      <c r="N221" s="45">
        <f t="shared" si="18"/>
        <v>0</v>
      </c>
    </row>
    <row r="222" spans="2:14" ht="12.75">
      <c r="B222" s="40">
        <v>204</v>
      </c>
      <c r="C222" s="32">
        <v>4702.61</v>
      </c>
      <c r="D222" s="41">
        <v>7</v>
      </c>
      <c r="E222" s="33">
        <f t="shared" si="19"/>
        <v>0.05</v>
      </c>
      <c r="F222" s="42">
        <f>_XLL.VOSEEXPON(1,,_XLL.VOSEXBOUNDS(,20))</f>
        <v>1.8731188491738529</v>
      </c>
      <c r="G222" s="34">
        <f t="shared" si="15"/>
        <v>0.05291568856352369</v>
      </c>
      <c r="H222" s="41">
        <f>_XLL.VOSEBINOMIAL(1,G222)</f>
        <v>0</v>
      </c>
      <c r="I222" s="33">
        <v>0.3</v>
      </c>
      <c r="J222" s="43">
        <f>_XLL.VOSEBETA(9,21)</f>
        <v>0.2194666661575391</v>
      </c>
      <c r="K222" s="33">
        <f>_XLL.VOSEBETA(4,9,U)</f>
        <v>0.20398587379467933</v>
      </c>
      <c r="L222" s="44">
        <f t="shared" si="16"/>
        <v>0</v>
      </c>
      <c r="M222" s="35">
        <f t="shared" si="17"/>
        <v>0</v>
      </c>
      <c r="N222" s="45">
        <f t="shared" si="18"/>
        <v>0</v>
      </c>
    </row>
    <row r="223" spans="2:14" ht="12.75">
      <c r="B223" s="40">
        <v>205</v>
      </c>
      <c r="C223" s="32">
        <v>10539.29</v>
      </c>
      <c r="D223" s="41">
        <v>3</v>
      </c>
      <c r="E223" s="33">
        <f t="shared" si="19"/>
        <v>0.015</v>
      </c>
      <c r="F223" s="42">
        <f>_XLL.VOSEEXPON(1,,_XLL.VOSEXBOUNDS(,20))</f>
        <v>0.23875400967853683</v>
      </c>
      <c r="G223" s="34">
        <f t="shared" si="15"/>
        <v>0.003616970272842235</v>
      </c>
      <c r="H223" s="41">
        <f>_XLL.VOSEBINOMIAL(1,G223)</f>
        <v>0</v>
      </c>
      <c r="I223" s="33">
        <v>0.3</v>
      </c>
      <c r="J223" s="43">
        <f>_XLL.VOSEBETA(9,21)</f>
        <v>0.5257394852040278</v>
      </c>
      <c r="K223" s="33">
        <f>_XLL.VOSEBETA(4,9,U)</f>
        <v>0.20398587379467933</v>
      </c>
      <c r="L223" s="44">
        <f t="shared" si="16"/>
        <v>0</v>
      </c>
      <c r="M223" s="35">
        <f t="shared" si="17"/>
        <v>0</v>
      </c>
      <c r="N223" s="45">
        <f t="shared" si="18"/>
        <v>0</v>
      </c>
    </row>
    <row r="224" spans="2:14" ht="12.75">
      <c r="B224" s="40">
        <v>206</v>
      </c>
      <c r="C224" s="32">
        <v>6261.46</v>
      </c>
      <c r="D224" s="41">
        <v>5</v>
      </c>
      <c r="E224" s="33">
        <f t="shared" si="19"/>
        <v>0.025</v>
      </c>
      <c r="F224" s="42">
        <f>_XLL.VOSEEXPON(1,,_XLL.VOSEXBOUNDS(,20))</f>
        <v>0.7635532197931365</v>
      </c>
      <c r="G224" s="34">
        <f t="shared" si="15"/>
        <v>0.012588273914502887</v>
      </c>
      <c r="H224" s="41">
        <f>_XLL.VOSEBINOMIAL(1,G224)</f>
        <v>0</v>
      </c>
      <c r="I224" s="33">
        <v>0.3</v>
      </c>
      <c r="J224" s="43">
        <f>_XLL.VOSEBETA(9,21)</f>
        <v>0.37251736913342237</v>
      </c>
      <c r="K224" s="33">
        <f>_XLL.VOSEBETA(4,9,U)</f>
        <v>0.20398587379467933</v>
      </c>
      <c r="L224" s="44">
        <f t="shared" si="16"/>
        <v>0</v>
      </c>
      <c r="M224" s="35">
        <f t="shared" si="17"/>
        <v>0</v>
      </c>
      <c r="N224" s="45">
        <f t="shared" si="18"/>
        <v>0</v>
      </c>
    </row>
    <row r="225" spans="2:14" ht="12.75">
      <c r="B225" s="40">
        <v>207</v>
      </c>
      <c r="C225" s="32">
        <v>12175.47</v>
      </c>
      <c r="D225" s="41">
        <v>4</v>
      </c>
      <c r="E225" s="33">
        <f t="shared" si="19"/>
        <v>0.02</v>
      </c>
      <c r="F225" s="42">
        <f>_XLL.VOSEEXPON(1,,_XLL.VOSEXBOUNDS(,20))</f>
        <v>0.49089302995499867</v>
      </c>
      <c r="G225" s="34">
        <f t="shared" si="15"/>
        <v>0.007344017233220932</v>
      </c>
      <c r="H225" s="41">
        <f>_XLL.VOSEBINOMIAL(1,G225)</f>
        <v>0</v>
      </c>
      <c r="I225" s="33">
        <v>0.3</v>
      </c>
      <c r="J225" s="43">
        <f>_XLL.VOSEBETA(9,21)</f>
        <v>0.23599809648329398</v>
      </c>
      <c r="K225" s="33">
        <f>_XLL.VOSEBETA(4,9,U)</f>
        <v>0.20398587379467933</v>
      </c>
      <c r="L225" s="44">
        <f t="shared" si="16"/>
        <v>0</v>
      </c>
      <c r="M225" s="35">
        <f t="shared" si="17"/>
        <v>0</v>
      </c>
      <c r="N225" s="45">
        <f t="shared" si="18"/>
        <v>0</v>
      </c>
    </row>
    <row r="226" spans="2:14" ht="12.75">
      <c r="B226" s="40">
        <v>208</v>
      </c>
      <c r="C226" s="32">
        <v>9085.79</v>
      </c>
      <c r="D226" s="41">
        <v>1</v>
      </c>
      <c r="E226" s="33">
        <f t="shared" si="19"/>
        <v>0.005</v>
      </c>
      <c r="F226" s="42">
        <f>_XLL.VOSEEXPON(1,,_XLL.VOSEXBOUNDS(,20))</f>
        <v>1.1122024933464139</v>
      </c>
      <c r="G226" s="34">
        <f t="shared" si="15"/>
        <v>0.0033892779667837707</v>
      </c>
      <c r="H226" s="41">
        <f>_XLL.VOSEBINOMIAL(1,G226)</f>
        <v>0</v>
      </c>
      <c r="I226" s="33">
        <v>0.3</v>
      </c>
      <c r="J226" s="43">
        <f>_XLL.VOSEBETA(9,21)</f>
        <v>0.3514253957625081</v>
      </c>
      <c r="K226" s="33">
        <f>_XLL.VOSEBETA(4,9,U)</f>
        <v>0.20398587379467933</v>
      </c>
      <c r="L226" s="44">
        <f t="shared" si="16"/>
        <v>0</v>
      </c>
      <c r="M226" s="35">
        <f t="shared" si="17"/>
        <v>0</v>
      </c>
      <c r="N226" s="45">
        <f t="shared" si="18"/>
        <v>0</v>
      </c>
    </row>
    <row r="227" spans="2:14" ht="12.75">
      <c r="B227" s="40">
        <v>209</v>
      </c>
      <c r="C227" s="32">
        <v>10082.79</v>
      </c>
      <c r="D227" s="41">
        <v>3</v>
      </c>
      <c r="E227" s="33">
        <f t="shared" si="19"/>
        <v>0.015</v>
      </c>
      <c r="F227" s="42">
        <f>_XLL.VOSEEXPON(1,,_XLL.VOSEXBOUNDS(,20))</f>
        <v>0.07961460323577958</v>
      </c>
      <c r="G227" s="34">
        <f t="shared" si="15"/>
        <v>0.0024234247245215556</v>
      </c>
      <c r="H227" s="41">
        <f>_XLL.VOSEBINOMIAL(1,G227)</f>
        <v>0</v>
      </c>
      <c r="I227" s="33">
        <v>0.3</v>
      </c>
      <c r="J227" s="43">
        <f>_XLL.VOSEBETA(9,21)</f>
        <v>0.30924615628451846</v>
      </c>
      <c r="K227" s="33">
        <f>_XLL.VOSEBETA(4,9,U)</f>
        <v>0.20398587379467933</v>
      </c>
      <c r="L227" s="44">
        <f t="shared" si="16"/>
        <v>0</v>
      </c>
      <c r="M227" s="35">
        <f t="shared" si="17"/>
        <v>0</v>
      </c>
      <c r="N227" s="45">
        <f t="shared" si="18"/>
        <v>0</v>
      </c>
    </row>
    <row r="228" spans="2:14" ht="12.75">
      <c r="B228" s="40">
        <v>210</v>
      </c>
      <c r="C228" s="32">
        <v>3593.63</v>
      </c>
      <c r="D228" s="41">
        <v>4</v>
      </c>
      <c r="E228" s="33">
        <f t="shared" si="19"/>
        <v>0.02</v>
      </c>
      <c r="F228" s="42">
        <f>_XLL.VOSEEXPON(1,,_XLL.VOSEXBOUNDS(,20))</f>
        <v>3.1104925088899895</v>
      </c>
      <c r="G228" s="34">
        <f t="shared" si="15"/>
        <v>0.03354001202257084</v>
      </c>
      <c r="H228" s="41">
        <f>_XLL.VOSEBINOMIAL(1,G228)</f>
        <v>0</v>
      </c>
      <c r="I228" s="33">
        <v>0.3</v>
      </c>
      <c r="J228" s="43">
        <f>_XLL.VOSEBETA(9,21)</f>
        <v>0.15475774394537267</v>
      </c>
      <c r="K228" s="33">
        <f>_XLL.VOSEBETA(4,9,U)</f>
        <v>0.20398587379467933</v>
      </c>
      <c r="L228" s="44">
        <f t="shared" si="16"/>
        <v>0</v>
      </c>
      <c r="M228" s="35">
        <f t="shared" si="17"/>
        <v>0</v>
      </c>
      <c r="N228" s="45">
        <f t="shared" si="18"/>
        <v>0</v>
      </c>
    </row>
    <row r="229" spans="2:14" ht="12.75">
      <c r="B229" s="40">
        <v>211</v>
      </c>
      <c r="C229" s="32">
        <v>13289.72</v>
      </c>
      <c r="D229" s="41">
        <v>6</v>
      </c>
      <c r="E229" s="33">
        <f t="shared" si="19"/>
        <v>0.03</v>
      </c>
      <c r="F229" s="42">
        <f>_XLL.VOSEEXPON(1,,_XLL.VOSEXBOUNDS(,20))</f>
        <v>0.6445149970073987</v>
      </c>
      <c r="G229" s="34">
        <f t="shared" si="15"/>
        <v>0.013320355355617397</v>
      </c>
      <c r="H229" s="41">
        <f>_XLL.VOSEBINOMIAL(1,G229)</f>
        <v>0</v>
      </c>
      <c r="I229" s="33">
        <v>0.3</v>
      </c>
      <c r="J229" s="43">
        <f>_XLL.VOSEBETA(9,21)</f>
        <v>0.2655856750557801</v>
      </c>
      <c r="K229" s="33">
        <f>_XLL.VOSEBETA(4,9,U)</f>
        <v>0.20398587379467933</v>
      </c>
      <c r="L229" s="44">
        <f t="shared" si="16"/>
        <v>0</v>
      </c>
      <c r="M229" s="35">
        <f t="shared" si="17"/>
        <v>0</v>
      </c>
      <c r="N229" s="45">
        <f t="shared" si="18"/>
        <v>0</v>
      </c>
    </row>
    <row r="230" spans="2:14" ht="12.75">
      <c r="B230" s="40">
        <v>212</v>
      </c>
      <c r="C230" s="32">
        <v>10943.08</v>
      </c>
      <c r="D230" s="41">
        <v>4</v>
      </c>
      <c r="E230" s="33">
        <f t="shared" si="19"/>
        <v>0.02</v>
      </c>
      <c r="F230" s="42">
        <f>_XLL.VOSEEXPON(1,,_XLL.VOSEXBOUNDS(,20))</f>
        <v>0.8237445586456824</v>
      </c>
      <c r="G230" s="34">
        <f t="shared" si="15"/>
        <v>0.01067253252012777</v>
      </c>
      <c r="H230" s="41">
        <f>_XLL.VOSEBINOMIAL(1,G230)</f>
        <v>0</v>
      </c>
      <c r="I230" s="33">
        <v>0.3</v>
      </c>
      <c r="J230" s="43">
        <f>_XLL.VOSEBETA(9,21)</f>
        <v>0.29717671199489826</v>
      </c>
      <c r="K230" s="33">
        <f>_XLL.VOSEBETA(4,9,U)</f>
        <v>0.20398587379467933</v>
      </c>
      <c r="L230" s="44">
        <f t="shared" si="16"/>
        <v>0</v>
      </c>
      <c r="M230" s="35">
        <f t="shared" si="17"/>
        <v>0</v>
      </c>
      <c r="N230" s="45">
        <f t="shared" si="18"/>
        <v>0</v>
      </c>
    </row>
    <row r="231" spans="2:14" ht="12.75">
      <c r="B231" s="40">
        <v>213</v>
      </c>
      <c r="C231" s="32">
        <v>6181.71</v>
      </c>
      <c r="D231" s="41">
        <v>7</v>
      </c>
      <c r="E231" s="33">
        <f t="shared" si="19"/>
        <v>0.05</v>
      </c>
      <c r="F231" s="42">
        <f>_XLL.VOSEEXPON(1,,_XLL.VOSEXBOUNDS(,20))</f>
        <v>0.12938807494118554</v>
      </c>
      <c r="G231" s="34">
        <f t="shared" si="15"/>
        <v>0.009322419207707001</v>
      </c>
      <c r="H231" s="41">
        <f>_XLL.VOSEBINOMIAL(1,G231)</f>
        <v>0</v>
      </c>
      <c r="I231" s="33">
        <v>0.3</v>
      </c>
      <c r="J231" s="43">
        <f>_XLL.VOSEBETA(9,21)</f>
        <v>0.14238767746333394</v>
      </c>
      <c r="K231" s="33">
        <f>_XLL.VOSEBETA(4,9,U)</f>
        <v>0.20398587379467933</v>
      </c>
      <c r="L231" s="44">
        <f t="shared" si="16"/>
        <v>0</v>
      </c>
      <c r="M231" s="35">
        <f t="shared" si="17"/>
        <v>0</v>
      </c>
      <c r="N231" s="45">
        <f t="shared" si="18"/>
        <v>0</v>
      </c>
    </row>
    <row r="232" spans="2:14" ht="12.75">
      <c r="B232" s="40">
        <v>214</v>
      </c>
      <c r="C232" s="32">
        <v>10657.55</v>
      </c>
      <c r="D232" s="41">
        <v>6</v>
      </c>
      <c r="E232" s="33">
        <f t="shared" si="19"/>
        <v>0.03</v>
      </c>
      <c r="F232" s="42">
        <f>_XLL.VOSEEXPON(1,,_XLL.VOSEXBOUNDS(,20))</f>
        <v>0.12065298244507343</v>
      </c>
      <c r="G232" s="34">
        <f t="shared" si="15"/>
        <v>0.005462425137182519</v>
      </c>
      <c r="H232" s="41">
        <f>_XLL.VOSEBINOMIAL(1,G232)</f>
        <v>0</v>
      </c>
      <c r="I232" s="33">
        <v>0.3</v>
      </c>
      <c r="J232" s="43">
        <f>_XLL.VOSEBETA(9,21)</f>
        <v>0.191436754969399</v>
      </c>
      <c r="K232" s="33">
        <f>_XLL.VOSEBETA(4,9,U)</f>
        <v>0.20398587379467933</v>
      </c>
      <c r="L232" s="44">
        <f t="shared" si="16"/>
        <v>0</v>
      </c>
      <c r="M232" s="35">
        <f t="shared" si="17"/>
        <v>0</v>
      </c>
      <c r="N232" s="45">
        <f t="shared" si="18"/>
        <v>0</v>
      </c>
    </row>
    <row r="233" spans="2:14" ht="12.75">
      <c r="B233" s="40">
        <v>215</v>
      </c>
      <c r="C233" s="32">
        <v>10779.22</v>
      </c>
      <c r="D233" s="41">
        <v>2</v>
      </c>
      <c r="E233" s="33">
        <f t="shared" si="19"/>
        <v>0.01</v>
      </c>
      <c r="F233" s="42">
        <f>_XLL.VOSEEXPON(1,,_XLL.VOSEXBOUNDS(,20))</f>
        <v>3.4311799724345535</v>
      </c>
      <c r="G233" s="34">
        <f t="shared" si="15"/>
        <v>0.01837344332900824</v>
      </c>
      <c r="H233" s="41">
        <f>_XLL.VOSEBINOMIAL(1,G233)</f>
        <v>0</v>
      </c>
      <c r="I233" s="33">
        <v>0.3</v>
      </c>
      <c r="J233" s="43">
        <f>_XLL.VOSEBETA(9,21)</f>
        <v>0.23996215823354883</v>
      </c>
      <c r="K233" s="33">
        <f>_XLL.VOSEBETA(4,9,U)</f>
        <v>0.20398587379467933</v>
      </c>
      <c r="L233" s="44">
        <f t="shared" si="16"/>
        <v>0</v>
      </c>
      <c r="M233" s="35">
        <f t="shared" si="17"/>
        <v>0</v>
      </c>
      <c r="N233" s="45">
        <f t="shared" si="18"/>
        <v>0</v>
      </c>
    </row>
    <row r="234" spans="2:14" ht="12.75">
      <c r="B234" s="40">
        <v>216</v>
      </c>
      <c r="C234" s="32">
        <v>3506.7</v>
      </c>
      <c r="D234" s="41">
        <v>2</v>
      </c>
      <c r="E234" s="33">
        <f t="shared" si="19"/>
        <v>0.01</v>
      </c>
      <c r="F234" s="42">
        <f>_XLL.VOSEEXPON(1,,_XLL.VOSEXBOUNDS(,20))</f>
        <v>0.829680965710898</v>
      </c>
      <c r="G234" s="34">
        <f t="shared" si="15"/>
        <v>0.005365948295389963</v>
      </c>
      <c r="H234" s="41">
        <f>_XLL.VOSEBINOMIAL(1,G234)</f>
        <v>0</v>
      </c>
      <c r="I234" s="33">
        <v>0.3</v>
      </c>
      <c r="J234" s="43">
        <f>_XLL.VOSEBETA(9,21)</f>
        <v>0.23117094830133963</v>
      </c>
      <c r="K234" s="33">
        <f>_XLL.VOSEBETA(4,9,U)</f>
        <v>0.20398587379467933</v>
      </c>
      <c r="L234" s="44">
        <f t="shared" si="16"/>
        <v>0</v>
      </c>
      <c r="M234" s="35">
        <f t="shared" si="17"/>
        <v>0</v>
      </c>
      <c r="N234" s="45">
        <f t="shared" si="18"/>
        <v>0</v>
      </c>
    </row>
    <row r="235" spans="2:14" ht="12.75">
      <c r="B235" s="40">
        <v>217</v>
      </c>
      <c r="C235" s="32">
        <v>7971.86</v>
      </c>
      <c r="D235" s="41">
        <v>6</v>
      </c>
      <c r="E235" s="33">
        <f t="shared" si="19"/>
        <v>0.03</v>
      </c>
      <c r="F235" s="42">
        <f>_XLL.VOSEEXPON(1,,_XLL.VOSEXBOUNDS(,20))</f>
        <v>0.19278746460527613</v>
      </c>
      <c r="G235" s="34">
        <f t="shared" si="15"/>
        <v>0.006544442369585559</v>
      </c>
      <c r="H235" s="41">
        <f>_XLL.VOSEBINOMIAL(1,G235)</f>
        <v>0</v>
      </c>
      <c r="I235" s="33">
        <v>0.3</v>
      </c>
      <c r="J235" s="43">
        <f>_XLL.VOSEBETA(9,21)</f>
        <v>0.20130921199046262</v>
      </c>
      <c r="K235" s="33">
        <f>_XLL.VOSEBETA(4,9,U)</f>
        <v>0.20398587379467933</v>
      </c>
      <c r="L235" s="44">
        <f t="shared" si="16"/>
        <v>0</v>
      </c>
      <c r="M235" s="35">
        <f t="shared" si="17"/>
        <v>0</v>
      </c>
      <c r="N235" s="45">
        <f t="shared" si="18"/>
        <v>0</v>
      </c>
    </row>
    <row r="236" spans="2:14" ht="12.75">
      <c r="B236" s="40">
        <v>218</v>
      </c>
      <c r="C236" s="32">
        <v>3128.58</v>
      </c>
      <c r="D236" s="41">
        <v>6</v>
      </c>
      <c r="E236" s="33">
        <f t="shared" si="19"/>
        <v>0.03</v>
      </c>
      <c r="F236" s="42">
        <f>_XLL.VOSEEXPON(1,,_XLL.VOSEXBOUNDS(,20))</f>
        <v>1.583791920159605</v>
      </c>
      <c r="G236" s="34">
        <f t="shared" si="15"/>
        <v>0.02740950920290049</v>
      </c>
      <c r="H236" s="41">
        <f>_XLL.VOSEBINOMIAL(1,G236)</f>
        <v>0</v>
      </c>
      <c r="I236" s="33">
        <v>0.3</v>
      </c>
      <c r="J236" s="43">
        <f>_XLL.VOSEBETA(9,21)</f>
        <v>0.2014296122926951</v>
      </c>
      <c r="K236" s="33">
        <f>_XLL.VOSEBETA(4,9,U)</f>
        <v>0.20398587379467933</v>
      </c>
      <c r="L236" s="44">
        <f t="shared" si="16"/>
        <v>0</v>
      </c>
      <c r="M236" s="35">
        <f t="shared" si="17"/>
        <v>0</v>
      </c>
      <c r="N236" s="45">
        <f t="shared" si="18"/>
        <v>0</v>
      </c>
    </row>
    <row r="237" spans="2:14" ht="12.75">
      <c r="B237" s="40">
        <v>219</v>
      </c>
      <c r="C237" s="32">
        <v>11046.1</v>
      </c>
      <c r="D237" s="41">
        <v>3</v>
      </c>
      <c r="E237" s="33">
        <f t="shared" si="19"/>
        <v>0.015</v>
      </c>
      <c r="F237" s="42">
        <f>_XLL.VOSEEXPON(1,,_XLL.VOSEXBOUNDS(,20))</f>
        <v>0.8148076528328978</v>
      </c>
      <c r="G237" s="34">
        <f t="shared" si="15"/>
        <v>0.007937372596499941</v>
      </c>
      <c r="H237" s="41">
        <f>_XLL.VOSEBINOMIAL(1,G237)</f>
        <v>0</v>
      </c>
      <c r="I237" s="33">
        <v>0.3</v>
      </c>
      <c r="J237" s="43">
        <f>_XLL.VOSEBETA(9,21)</f>
        <v>0.27121978395304364</v>
      </c>
      <c r="K237" s="33">
        <f>_XLL.VOSEBETA(4,9,U)</f>
        <v>0.20398587379467933</v>
      </c>
      <c r="L237" s="44">
        <f t="shared" si="16"/>
        <v>0</v>
      </c>
      <c r="M237" s="35">
        <f t="shared" si="17"/>
        <v>0</v>
      </c>
      <c r="N237" s="45">
        <f t="shared" si="18"/>
        <v>0</v>
      </c>
    </row>
    <row r="238" spans="2:14" ht="12.75">
      <c r="B238" s="40">
        <v>220</v>
      </c>
      <c r="C238" s="32">
        <v>2585.79</v>
      </c>
      <c r="D238" s="41">
        <v>1</v>
      </c>
      <c r="E238" s="33">
        <f t="shared" si="19"/>
        <v>0.005</v>
      </c>
      <c r="F238" s="42">
        <f>_XLL.VOSEEXPON(1,,_XLL.VOSEXBOUNDS(,20))</f>
        <v>1.2199966593157554</v>
      </c>
      <c r="G238" s="34">
        <f t="shared" si="15"/>
        <v>0.003658763381707125</v>
      </c>
      <c r="H238" s="41">
        <f>_XLL.VOSEBINOMIAL(1,G238)</f>
        <v>0</v>
      </c>
      <c r="I238" s="33">
        <v>0.3</v>
      </c>
      <c r="J238" s="43">
        <f>_XLL.VOSEBETA(9,21)</f>
        <v>0.2896483935860371</v>
      </c>
      <c r="K238" s="33">
        <f>_XLL.VOSEBETA(4,9,U)</f>
        <v>0.20398587379467933</v>
      </c>
      <c r="L238" s="44">
        <f t="shared" si="16"/>
        <v>0</v>
      </c>
      <c r="M238" s="35">
        <f t="shared" si="17"/>
        <v>0</v>
      </c>
      <c r="N238" s="45">
        <f t="shared" si="18"/>
        <v>0</v>
      </c>
    </row>
    <row r="239" spans="2:14" ht="12.75">
      <c r="B239" s="40">
        <v>221</v>
      </c>
      <c r="C239" s="32">
        <v>11336.46</v>
      </c>
      <c r="D239" s="41">
        <v>3</v>
      </c>
      <c r="E239" s="33">
        <f t="shared" si="19"/>
        <v>0.015</v>
      </c>
      <c r="F239" s="42">
        <f>_XLL.VOSEEXPON(1,,_XLL.VOSEXBOUNDS(,20))</f>
        <v>0.011955450442030205</v>
      </c>
      <c r="G239" s="34">
        <f t="shared" si="15"/>
        <v>0.0019159810785684352</v>
      </c>
      <c r="H239" s="41">
        <f>_XLL.VOSEBINOMIAL(1,G239)</f>
        <v>0</v>
      </c>
      <c r="I239" s="33">
        <v>0.3</v>
      </c>
      <c r="J239" s="43">
        <f>_XLL.VOSEBETA(9,21)</f>
        <v>0.3627568336391028</v>
      </c>
      <c r="K239" s="33">
        <f>_XLL.VOSEBETA(4,9,U)</f>
        <v>0.20398587379467933</v>
      </c>
      <c r="L239" s="44">
        <f t="shared" si="16"/>
        <v>0</v>
      </c>
      <c r="M239" s="35">
        <f t="shared" si="17"/>
        <v>0</v>
      </c>
      <c r="N239" s="45">
        <f t="shared" si="18"/>
        <v>0</v>
      </c>
    </row>
    <row r="240" spans="2:14" ht="12.75">
      <c r="B240" s="40">
        <v>222</v>
      </c>
      <c r="C240" s="32">
        <v>3139.3</v>
      </c>
      <c r="D240" s="41">
        <v>5</v>
      </c>
      <c r="E240" s="33">
        <f t="shared" si="19"/>
        <v>0.025</v>
      </c>
      <c r="F240" s="42">
        <f>_XLL.VOSEEXPON(1,,_XLL.VOSEXBOUNDS(,20))</f>
        <v>2.290800157887844</v>
      </c>
      <c r="G240" s="34">
        <f t="shared" si="15"/>
        <v>0.031678860640686736</v>
      </c>
      <c r="H240" s="41">
        <f>_XLL.VOSEBINOMIAL(1,G240)</f>
        <v>0</v>
      </c>
      <c r="I240" s="33">
        <v>0.3</v>
      </c>
      <c r="J240" s="43">
        <f>_XLL.VOSEBETA(9,21)</f>
        <v>0.3898993818830925</v>
      </c>
      <c r="K240" s="33">
        <f>_XLL.VOSEBETA(4,9,U)</f>
        <v>0.20398587379467933</v>
      </c>
      <c r="L240" s="44">
        <f t="shared" si="16"/>
        <v>0</v>
      </c>
      <c r="M240" s="35">
        <f t="shared" si="17"/>
        <v>0</v>
      </c>
      <c r="N240" s="45">
        <f t="shared" si="18"/>
        <v>0</v>
      </c>
    </row>
    <row r="241" spans="2:14" ht="12.75">
      <c r="B241" s="40">
        <v>223</v>
      </c>
      <c r="C241" s="32">
        <v>1897.54</v>
      </c>
      <c r="D241" s="41">
        <v>1</v>
      </c>
      <c r="E241" s="33">
        <f t="shared" si="19"/>
        <v>0.005</v>
      </c>
      <c r="F241" s="42">
        <f>_XLL.VOSEEXPON(1,,_XLL.VOSEXBOUNDS(,20))</f>
        <v>0.1848737807665524</v>
      </c>
      <c r="G241" s="34">
        <f t="shared" si="15"/>
        <v>0.0010709561853341173</v>
      </c>
      <c r="H241" s="41">
        <f>_XLL.VOSEBINOMIAL(1,G241)</f>
        <v>0</v>
      </c>
      <c r="I241" s="33">
        <v>0.3</v>
      </c>
      <c r="J241" s="43">
        <f>_XLL.VOSEBETA(9,21)</f>
        <v>0.40473526638914203</v>
      </c>
      <c r="K241" s="33">
        <f>_XLL.VOSEBETA(4,9,U)</f>
        <v>0.20398587379467933</v>
      </c>
      <c r="L241" s="44">
        <f t="shared" si="16"/>
        <v>0</v>
      </c>
      <c r="M241" s="35">
        <f t="shared" si="17"/>
        <v>0</v>
      </c>
      <c r="N241" s="45">
        <f t="shared" si="18"/>
        <v>0</v>
      </c>
    </row>
    <row r="242" spans="2:14" ht="12.75">
      <c r="B242" s="40">
        <v>224</v>
      </c>
      <c r="C242" s="32">
        <v>4436.19</v>
      </c>
      <c r="D242" s="41">
        <v>3</v>
      </c>
      <c r="E242" s="33">
        <f t="shared" si="19"/>
        <v>0.015</v>
      </c>
      <c r="F242" s="42">
        <f>_XLL.VOSEEXPON(1,,_XLL.VOSEXBOUNDS(,20))</f>
        <v>0.6274415582437404</v>
      </c>
      <c r="G242" s="34">
        <f t="shared" si="15"/>
        <v>0.006532126887081261</v>
      </c>
      <c r="H242" s="41">
        <f>_XLL.VOSEBINOMIAL(1,G242)</f>
        <v>0</v>
      </c>
      <c r="I242" s="33">
        <v>0.3</v>
      </c>
      <c r="J242" s="43">
        <f>_XLL.VOSEBETA(9,21)</f>
        <v>0.31194484700997904</v>
      </c>
      <c r="K242" s="33">
        <f>_XLL.VOSEBETA(4,9,U)</f>
        <v>0.20398587379467933</v>
      </c>
      <c r="L242" s="44">
        <f t="shared" si="16"/>
        <v>0</v>
      </c>
      <c r="M242" s="35">
        <f t="shared" si="17"/>
        <v>0</v>
      </c>
      <c r="N242" s="45">
        <f t="shared" si="18"/>
        <v>0</v>
      </c>
    </row>
    <row r="243" spans="2:14" ht="12.75">
      <c r="B243" s="40">
        <v>225</v>
      </c>
      <c r="C243" s="32">
        <v>13746.48</v>
      </c>
      <c r="D243" s="41">
        <v>4</v>
      </c>
      <c r="E243" s="33">
        <f t="shared" si="19"/>
        <v>0.02</v>
      </c>
      <c r="F243" s="42">
        <f>_XLL.VOSEEXPON(1,,_XLL.VOSEXBOUNDS(,20))</f>
        <v>0.3729750569638883</v>
      </c>
      <c r="G243" s="34">
        <f t="shared" si="15"/>
        <v>0.006164837503309828</v>
      </c>
      <c r="H243" s="41">
        <f>_XLL.VOSEBINOMIAL(1,G243)</f>
        <v>0</v>
      </c>
      <c r="I243" s="33">
        <v>0.3</v>
      </c>
      <c r="J243" s="43">
        <f>_XLL.VOSEBETA(9,21)</f>
        <v>0.2423165159596931</v>
      </c>
      <c r="K243" s="33">
        <f>_XLL.VOSEBETA(4,9,U)</f>
        <v>0.20398587379467933</v>
      </c>
      <c r="L243" s="44">
        <f t="shared" si="16"/>
        <v>0</v>
      </c>
      <c r="M243" s="35">
        <f t="shared" si="17"/>
        <v>0</v>
      </c>
      <c r="N243" s="45">
        <f t="shared" si="18"/>
        <v>0</v>
      </c>
    </row>
    <row r="244" spans="2:14" ht="12.75">
      <c r="B244" s="40">
        <v>226</v>
      </c>
      <c r="C244" s="32">
        <v>9683.44</v>
      </c>
      <c r="D244" s="41">
        <v>1</v>
      </c>
      <c r="E244" s="33">
        <f t="shared" si="19"/>
        <v>0.005</v>
      </c>
      <c r="F244" s="42">
        <f>_XLL.VOSEEXPON(1,,_XLL.VOSEXBOUNDS(,20))</f>
        <v>1.338545788594873</v>
      </c>
      <c r="G244" s="34">
        <f t="shared" si="15"/>
        <v>0.003955136204904919</v>
      </c>
      <c r="H244" s="41">
        <f>_XLL.VOSEBINOMIAL(1,G244)</f>
        <v>0</v>
      </c>
      <c r="I244" s="33">
        <v>0.3</v>
      </c>
      <c r="J244" s="43">
        <f>_XLL.VOSEBETA(9,21)</f>
        <v>0.23518762960518652</v>
      </c>
      <c r="K244" s="33">
        <f>_XLL.VOSEBETA(4,9,U)</f>
        <v>0.20398587379467933</v>
      </c>
      <c r="L244" s="44">
        <f t="shared" si="16"/>
        <v>0</v>
      </c>
      <c r="M244" s="35">
        <f t="shared" si="17"/>
        <v>0</v>
      </c>
      <c r="N244" s="45">
        <f t="shared" si="18"/>
        <v>0</v>
      </c>
    </row>
    <row r="245" spans="2:14" ht="12.75">
      <c r="B245" s="40">
        <v>227</v>
      </c>
      <c r="C245" s="32">
        <v>9087.69</v>
      </c>
      <c r="D245" s="41">
        <v>7</v>
      </c>
      <c r="E245" s="33">
        <f t="shared" si="19"/>
        <v>0.05</v>
      </c>
      <c r="F245" s="42">
        <f>_XLL.VOSEEXPON(1,,_XLL.VOSEXBOUNDS(,20))</f>
        <v>0.2739067050670198</v>
      </c>
      <c r="G245" s="34">
        <f t="shared" si="15"/>
        <v>0.012935384960852859</v>
      </c>
      <c r="H245" s="41">
        <f>_XLL.VOSEBINOMIAL(1,G245)</f>
        <v>0</v>
      </c>
      <c r="I245" s="33">
        <v>0.3</v>
      </c>
      <c r="J245" s="43">
        <f>_XLL.VOSEBETA(9,21)</f>
        <v>0.38578643431936666</v>
      </c>
      <c r="K245" s="33">
        <f>_XLL.VOSEBETA(4,9,U)</f>
        <v>0.20398587379467933</v>
      </c>
      <c r="L245" s="44">
        <f t="shared" si="16"/>
        <v>0</v>
      </c>
      <c r="M245" s="35">
        <f t="shared" si="17"/>
        <v>0</v>
      </c>
      <c r="N245" s="45">
        <f t="shared" si="18"/>
        <v>0</v>
      </c>
    </row>
    <row r="246" spans="2:14" ht="12.75">
      <c r="B246" s="40">
        <v>228</v>
      </c>
      <c r="C246" s="32">
        <v>2060.16</v>
      </c>
      <c r="D246" s="41">
        <v>7</v>
      </c>
      <c r="E246" s="33">
        <f t="shared" si="19"/>
        <v>0.05</v>
      </c>
      <c r="F246" s="42">
        <f>_XLL.VOSEEXPON(1,,_XLL.VOSEXBOUNDS(,20))</f>
        <v>0.4635497114979875</v>
      </c>
      <c r="G246" s="34">
        <f t="shared" si="15"/>
        <v>0.01767646012162705</v>
      </c>
      <c r="H246" s="41">
        <f>_XLL.VOSEBINOMIAL(1,G246)</f>
        <v>0</v>
      </c>
      <c r="I246" s="33">
        <v>0.3</v>
      </c>
      <c r="J246" s="43">
        <f>_XLL.VOSEBETA(9,21)</f>
        <v>0.3321574629582783</v>
      </c>
      <c r="K246" s="33">
        <f>_XLL.VOSEBETA(4,9,U)</f>
        <v>0.20398587379467933</v>
      </c>
      <c r="L246" s="44">
        <f t="shared" si="16"/>
        <v>0</v>
      </c>
      <c r="M246" s="35">
        <f t="shared" si="17"/>
        <v>0</v>
      </c>
      <c r="N246" s="45">
        <f t="shared" si="18"/>
        <v>0</v>
      </c>
    </row>
    <row r="247" spans="2:14" ht="12.75">
      <c r="B247" s="40">
        <v>229</v>
      </c>
      <c r="C247" s="32">
        <v>13769</v>
      </c>
      <c r="D247" s="41">
        <v>1</v>
      </c>
      <c r="E247" s="33">
        <f t="shared" si="19"/>
        <v>0.005</v>
      </c>
      <c r="F247" s="42">
        <f>_XLL.VOSEEXPON(1,,_XLL.VOSEXBOUNDS(,20))</f>
        <v>1.4791040400387847</v>
      </c>
      <c r="G247" s="34">
        <f t="shared" si="15"/>
        <v>0.004306531833514698</v>
      </c>
      <c r="H247" s="41">
        <f>_XLL.VOSEBINOMIAL(1,G247)</f>
        <v>0</v>
      </c>
      <c r="I247" s="33">
        <v>0.3</v>
      </c>
      <c r="J247" s="43">
        <f>_XLL.VOSEBETA(9,21)</f>
        <v>0.4802743631441221</v>
      </c>
      <c r="K247" s="33">
        <f>_XLL.VOSEBETA(4,9,U)</f>
        <v>0.20398587379467933</v>
      </c>
      <c r="L247" s="44">
        <f t="shared" si="16"/>
        <v>0</v>
      </c>
      <c r="M247" s="35">
        <f t="shared" si="17"/>
        <v>0</v>
      </c>
      <c r="N247" s="45">
        <f t="shared" si="18"/>
        <v>0</v>
      </c>
    </row>
    <row r="248" spans="2:14" ht="12.75">
      <c r="B248" s="40">
        <v>230</v>
      </c>
      <c r="C248" s="32">
        <v>7961.98</v>
      </c>
      <c r="D248" s="41">
        <v>7</v>
      </c>
      <c r="E248" s="33">
        <f t="shared" si="19"/>
        <v>0.05</v>
      </c>
      <c r="F248" s="42">
        <f>_XLL.VOSEEXPON(1,,_XLL.VOSEXBOUNDS(,20))</f>
        <v>1.7475770897778422</v>
      </c>
      <c r="G248" s="34">
        <f t="shared" si="15"/>
        <v>0.04977714457862342</v>
      </c>
      <c r="H248" s="41">
        <f>_XLL.VOSEBINOMIAL(1,G248)</f>
        <v>0</v>
      </c>
      <c r="I248" s="33">
        <v>0.3</v>
      </c>
      <c r="J248" s="43">
        <f>_XLL.VOSEBETA(9,21)</f>
        <v>0.21751153283078933</v>
      </c>
      <c r="K248" s="33">
        <f>_XLL.VOSEBETA(4,9,U)</f>
        <v>0.20398587379467933</v>
      </c>
      <c r="L248" s="44">
        <f t="shared" si="16"/>
        <v>0</v>
      </c>
      <c r="M248" s="35">
        <f t="shared" si="17"/>
        <v>0</v>
      </c>
      <c r="N248" s="45">
        <f t="shared" si="18"/>
        <v>0</v>
      </c>
    </row>
    <row r="249" spans="2:14" ht="12.75">
      <c r="B249" s="40">
        <v>231</v>
      </c>
      <c r="C249" s="32">
        <v>5551.56</v>
      </c>
      <c r="D249" s="41">
        <v>5</v>
      </c>
      <c r="E249" s="33">
        <f t="shared" si="19"/>
        <v>0.025</v>
      </c>
      <c r="F249" s="42">
        <f>_XLL.VOSEEXPON(1,,_XLL.VOSEXBOUNDS(,20))</f>
        <v>0.3046215552960456</v>
      </c>
      <c r="G249" s="34">
        <f t="shared" si="15"/>
        <v>0.006851628108289251</v>
      </c>
      <c r="H249" s="41">
        <f>_XLL.VOSEBINOMIAL(1,G249)</f>
        <v>0</v>
      </c>
      <c r="I249" s="33">
        <v>0.3</v>
      </c>
      <c r="J249" s="43">
        <f>_XLL.VOSEBETA(9,21)</f>
        <v>0.2645301246352898</v>
      </c>
      <c r="K249" s="33">
        <f>_XLL.VOSEBETA(4,9,U)</f>
        <v>0.20398587379467933</v>
      </c>
      <c r="L249" s="44">
        <f t="shared" si="16"/>
        <v>0</v>
      </c>
      <c r="M249" s="35">
        <f t="shared" si="17"/>
        <v>0</v>
      </c>
      <c r="N249" s="45">
        <f t="shared" si="18"/>
        <v>0</v>
      </c>
    </row>
    <row r="250" spans="2:14" ht="12.75">
      <c r="B250" s="40">
        <v>232</v>
      </c>
      <c r="C250" s="32">
        <v>6888.57</v>
      </c>
      <c r="D250" s="41">
        <v>3</v>
      </c>
      <c r="E250" s="33">
        <f t="shared" si="19"/>
        <v>0.015</v>
      </c>
      <c r="F250" s="42">
        <f>_XLL.VOSEEXPON(1,,_XLL.VOSEXBOUNDS(,20))</f>
        <v>0.4617594173618824</v>
      </c>
      <c r="G250" s="34">
        <f t="shared" si="15"/>
        <v>0.005289510830467327</v>
      </c>
      <c r="H250" s="41">
        <f>_XLL.VOSEBINOMIAL(1,G250)</f>
        <v>0</v>
      </c>
      <c r="I250" s="33">
        <v>0.3</v>
      </c>
      <c r="J250" s="43">
        <f>_XLL.VOSEBETA(9,21)</f>
        <v>0.3311134517897969</v>
      </c>
      <c r="K250" s="33">
        <f>_XLL.VOSEBETA(4,9,U)</f>
        <v>0.20398587379467933</v>
      </c>
      <c r="L250" s="44">
        <f t="shared" si="16"/>
        <v>0</v>
      </c>
      <c r="M250" s="35">
        <f t="shared" si="17"/>
        <v>0</v>
      </c>
      <c r="N250" s="45">
        <f t="shared" si="18"/>
        <v>0</v>
      </c>
    </row>
    <row r="251" spans="2:14" ht="12.75">
      <c r="B251" s="40">
        <v>233</v>
      </c>
      <c r="C251" s="32">
        <v>11715</v>
      </c>
      <c r="D251" s="41">
        <v>4</v>
      </c>
      <c r="E251" s="33">
        <f t="shared" si="19"/>
        <v>0.02</v>
      </c>
      <c r="F251" s="42">
        <f>_XLL.VOSEEXPON(1,,_XLL.VOSEXBOUNDS(,20))</f>
        <v>0.1659547546829857</v>
      </c>
      <c r="G251" s="34">
        <f t="shared" si="15"/>
        <v>0.004094634480500802</v>
      </c>
      <c r="H251" s="41">
        <f>_XLL.VOSEBINOMIAL(1,G251)</f>
        <v>0</v>
      </c>
      <c r="I251" s="33">
        <v>0.3</v>
      </c>
      <c r="J251" s="43">
        <f>_XLL.VOSEBETA(9,21)</f>
        <v>0.22939695317380557</v>
      </c>
      <c r="K251" s="33">
        <f>_XLL.VOSEBETA(4,9,U)</f>
        <v>0.20398587379467933</v>
      </c>
      <c r="L251" s="44">
        <f t="shared" si="16"/>
        <v>0</v>
      </c>
      <c r="M251" s="35">
        <f t="shared" si="17"/>
        <v>0</v>
      </c>
      <c r="N251" s="45">
        <f t="shared" si="18"/>
        <v>0</v>
      </c>
    </row>
    <row r="252" spans="2:14" ht="12.75">
      <c r="B252" s="40">
        <v>234</v>
      </c>
      <c r="C252" s="32">
        <v>10594.3</v>
      </c>
      <c r="D252" s="41">
        <v>5</v>
      </c>
      <c r="E252" s="33">
        <f t="shared" si="19"/>
        <v>0.025</v>
      </c>
      <c r="F252" s="42">
        <f>_XLL.VOSEEXPON(1,,_XLL.VOSEXBOUNDS(,20))</f>
        <v>0.31553288786533834</v>
      </c>
      <c r="G252" s="34">
        <f t="shared" si="15"/>
        <v>0.006988019765405411</v>
      </c>
      <c r="H252" s="41">
        <f>_XLL.VOSEBINOMIAL(1,G252)</f>
        <v>0</v>
      </c>
      <c r="I252" s="33">
        <v>0.3</v>
      </c>
      <c r="J252" s="43">
        <f>_XLL.VOSEBETA(9,21)</f>
        <v>0.332663107603421</v>
      </c>
      <c r="K252" s="33">
        <f>_XLL.VOSEBETA(4,9,U)</f>
        <v>0.20398587379467933</v>
      </c>
      <c r="L252" s="44">
        <f t="shared" si="16"/>
        <v>0</v>
      </c>
      <c r="M252" s="35">
        <f t="shared" si="17"/>
        <v>0</v>
      </c>
      <c r="N252" s="45">
        <f t="shared" si="18"/>
        <v>0</v>
      </c>
    </row>
    <row r="253" spans="2:14" ht="12.75">
      <c r="B253" s="40">
        <v>235</v>
      </c>
      <c r="C253" s="32">
        <v>10099.1</v>
      </c>
      <c r="D253" s="41">
        <v>6</v>
      </c>
      <c r="E253" s="33">
        <f t="shared" si="19"/>
        <v>0.03</v>
      </c>
      <c r="F253" s="42">
        <f>_XLL.VOSEEXPON(1,,_XLL.VOSEXBOUNDS(,20))</f>
        <v>0.2266524310732378</v>
      </c>
      <c r="G253" s="34">
        <f t="shared" si="15"/>
        <v>0.0070524168666049845</v>
      </c>
      <c r="H253" s="41">
        <f>_XLL.VOSEBINOMIAL(1,G253)</f>
        <v>0</v>
      </c>
      <c r="I253" s="33">
        <v>0.3</v>
      </c>
      <c r="J253" s="43">
        <f>_XLL.VOSEBETA(9,21)</f>
        <v>0.37747430773585877</v>
      </c>
      <c r="K253" s="33">
        <f>_XLL.VOSEBETA(4,9,U)</f>
        <v>0.20398587379467933</v>
      </c>
      <c r="L253" s="44">
        <f t="shared" si="16"/>
        <v>0</v>
      </c>
      <c r="M253" s="35">
        <f t="shared" si="17"/>
        <v>0</v>
      </c>
      <c r="N253" s="45">
        <f t="shared" si="18"/>
        <v>0</v>
      </c>
    </row>
    <row r="254" spans="2:14" ht="12.75">
      <c r="B254" s="40">
        <v>236</v>
      </c>
      <c r="C254" s="32">
        <v>3907.55</v>
      </c>
      <c r="D254" s="41">
        <v>3</v>
      </c>
      <c r="E254" s="33">
        <f t="shared" si="19"/>
        <v>0.015</v>
      </c>
      <c r="F254" s="42">
        <f>_XLL.VOSEEXPON(1,,_XLL.VOSEXBOUNDS(,20))</f>
        <v>0.09217171355261287</v>
      </c>
      <c r="G254" s="34">
        <f t="shared" si="15"/>
        <v>0.0025176030518978053</v>
      </c>
      <c r="H254" s="41">
        <f>_XLL.VOSEBINOMIAL(1,G254)</f>
        <v>0</v>
      </c>
      <c r="I254" s="33">
        <v>0.3</v>
      </c>
      <c r="J254" s="43">
        <f>_XLL.VOSEBETA(9,21)</f>
        <v>0.2904748631494729</v>
      </c>
      <c r="K254" s="33">
        <f>_XLL.VOSEBETA(4,9,U)</f>
        <v>0.20398587379467933</v>
      </c>
      <c r="L254" s="44">
        <f t="shared" si="16"/>
        <v>0</v>
      </c>
      <c r="M254" s="35">
        <f t="shared" si="17"/>
        <v>0</v>
      </c>
      <c r="N254" s="45">
        <f t="shared" si="18"/>
        <v>0</v>
      </c>
    </row>
    <row r="255" spans="2:14" ht="12.75">
      <c r="B255" s="40">
        <v>237</v>
      </c>
      <c r="C255" s="32">
        <v>5338.2</v>
      </c>
      <c r="D255" s="41">
        <v>2</v>
      </c>
      <c r="E255" s="33">
        <f t="shared" si="19"/>
        <v>0.01</v>
      </c>
      <c r="F255" s="42">
        <f>_XLL.VOSEEXPON(1,,_XLL.VOSEXBOUNDS(,20))</f>
        <v>0.1398699466889369</v>
      </c>
      <c r="G255" s="34">
        <f t="shared" si="15"/>
        <v>0.001916893200280157</v>
      </c>
      <c r="H255" s="41">
        <f>_XLL.VOSEBINOMIAL(1,G255)</f>
        <v>0</v>
      </c>
      <c r="I255" s="33">
        <v>0.3</v>
      </c>
      <c r="J255" s="43">
        <f>_XLL.VOSEBETA(9,21)</f>
        <v>0.3348806032895656</v>
      </c>
      <c r="K255" s="33">
        <f>_XLL.VOSEBETA(4,9,U)</f>
        <v>0.20398587379467933</v>
      </c>
      <c r="L255" s="44">
        <f t="shared" si="16"/>
        <v>0</v>
      </c>
      <c r="M255" s="35">
        <f t="shared" si="17"/>
        <v>0</v>
      </c>
      <c r="N255" s="45">
        <f t="shared" si="18"/>
        <v>0</v>
      </c>
    </row>
    <row r="256" spans="2:14" ht="12.75">
      <c r="B256" s="40">
        <v>238</v>
      </c>
      <c r="C256" s="32">
        <v>7059.79</v>
      </c>
      <c r="D256" s="41">
        <v>3</v>
      </c>
      <c r="E256" s="33">
        <f t="shared" si="19"/>
        <v>0.015</v>
      </c>
      <c r="F256" s="42">
        <f>_XLL.VOSEEXPON(1,,_XLL.VOSEXBOUNDS(,20))</f>
        <v>0.12326382835996971</v>
      </c>
      <c r="G256" s="34">
        <f t="shared" si="15"/>
        <v>0.0027507939129529815</v>
      </c>
      <c r="H256" s="41">
        <f>_XLL.VOSEBINOMIAL(1,G256)</f>
        <v>0</v>
      </c>
      <c r="I256" s="33">
        <v>0.3</v>
      </c>
      <c r="J256" s="43">
        <f>_XLL.VOSEBETA(9,21)</f>
        <v>0.36133122680514074</v>
      </c>
      <c r="K256" s="33">
        <f>_XLL.VOSEBETA(4,9,U)</f>
        <v>0.20398587379467933</v>
      </c>
      <c r="L256" s="44">
        <f t="shared" si="16"/>
        <v>0</v>
      </c>
      <c r="M256" s="35">
        <f t="shared" si="17"/>
        <v>0</v>
      </c>
      <c r="N256" s="45">
        <f t="shared" si="18"/>
        <v>0</v>
      </c>
    </row>
    <row r="257" spans="2:14" ht="12.75">
      <c r="B257" s="40">
        <v>239</v>
      </c>
      <c r="C257" s="32">
        <v>9596.12</v>
      </c>
      <c r="D257" s="41">
        <v>1</v>
      </c>
      <c r="E257" s="33">
        <f t="shared" si="19"/>
        <v>0.005</v>
      </c>
      <c r="F257" s="42">
        <f>_XLL.VOSEEXPON(1,,_XLL.VOSEXBOUNDS(,20))</f>
        <v>0.051270674596761025</v>
      </c>
      <c r="G257" s="34">
        <f t="shared" si="15"/>
        <v>0.0007369484199096388</v>
      </c>
      <c r="H257" s="41">
        <f>_XLL.VOSEBINOMIAL(1,G257)</f>
        <v>0</v>
      </c>
      <c r="I257" s="33">
        <v>0.3</v>
      </c>
      <c r="J257" s="43">
        <f>_XLL.VOSEBETA(9,21)</f>
        <v>0.3085566167696643</v>
      </c>
      <c r="K257" s="33">
        <f>_XLL.VOSEBETA(4,9,U)</f>
        <v>0.20398587379467933</v>
      </c>
      <c r="L257" s="44">
        <f t="shared" si="16"/>
        <v>0</v>
      </c>
      <c r="M257" s="35">
        <f t="shared" si="17"/>
        <v>0</v>
      </c>
      <c r="N257" s="45">
        <f t="shared" si="18"/>
        <v>0</v>
      </c>
    </row>
    <row r="258" spans="2:14" ht="12.75">
      <c r="B258" s="40">
        <v>240</v>
      </c>
      <c r="C258" s="32">
        <v>14615.22</v>
      </c>
      <c r="D258" s="41">
        <v>4</v>
      </c>
      <c r="E258" s="33">
        <f t="shared" si="19"/>
        <v>0.02</v>
      </c>
      <c r="F258" s="42">
        <f>_XLL.VOSEEXPON(1,,_XLL.VOSEXBOUNDS(,20))</f>
        <v>0.8153205766722836</v>
      </c>
      <c r="G258" s="34">
        <f t="shared" si="15"/>
        <v>0.010588292700393782</v>
      </c>
      <c r="H258" s="41">
        <f>_XLL.VOSEBINOMIAL(1,G258)</f>
        <v>0</v>
      </c>
      <c r="I258" s="33">
        <v>0.3</v>
      </c>
      <c r="J258" s="43">
        <f>_XLL.VOSEBETA(9,21)</f>
        <v>0.29563224953388123</v>
      </c>
      <c r="K258" s="33">
        <f>_XLL.VOSEBETA(4,9,U)</f>
        <v>0.20398587379467933</v>
      </c>
      <c r="L258" s="44">
        <f t="shared" si="16"/>
        <v>0</v>
      </c>
      <c r="M258" s="35">
        <f t="shared" si="17"/>
        <v>0</v>
      </c>
      <c r="N258" s="45">
        <f t="shared" si="18"/>
        <v>0</v>
      </c>
    </row>
    <row r="259" spans="2:14" ht="12.75">
      <c r="B259" s="40">
        <v>241</v>
      </c>
      <c r="C259" s="32">
        <v>11651.64</v>
      </c>
      <c r="D259" s="41">
        <v>2</v>
      </c>
      <c r="E259" s="33">
        <f t="shared" si="19"/>
        <v>0.01</v>
      </c>
      <c r="F259" s="42">
        <f>_XLL.VOSEEXPON(1,,_XLL.VOSEXBOUNDS(,20))</f>
        <v>1.4844967975428307</v>
      </c>
      <c r="G259" s="34">
        <f t="shared" si="15"/>
        <v>0.008640027454549627</v>
      </c>
      <c r="H259" s="41">
        <f>_XLL.VOSEBINOMIAL(1,G259)</f>
        <v>0</v>
      </c>
      <c r="I259" s="33">
        <v>0.3</v>
      </c>
      <c r="J259" s="43">
        <f>_XLL.VOSEBETA(9,21)</f>
        <v>0.3189426626947811</v>
      </c>
      <c r="K259" s="33">
        <f>_XLL.VOSEBETA(4,9,U)</f>
        <v>0.20398587379467933</v>
      </c>
      <c r="L259" s="44">
        <f t="shared" si="16"/>
        <v>0</v>
      </c>
      <c r="M259" s="35">
        <f t="shared" si="17"/>
        <v>0</v>
      </c>
      <c r="N259" s="45">
        <f t="shared" si="18"/>
        <v>0</v>
      </c>
    </row>
    <row r="260" spans="2:14" ht="12.75">
      <c r="B260" s="40">
        <v>242</v>
      </c>
      <c r="C260" s="32">
        <v>12478.95</v>
      </c>
      <c r="D260" s="41">
        <v>3</v>
      </c>
      <c r="E260" s="33">
        <f t="shared" si="19"/>
        <v>0.015</v>
      </c>
      <c r="F260" s="42">
        <f>_XLL.VOSEEXPON(1,,_XLL.VOSEXBOUNDS(,20))</f>
        <v>0.8016909213693294</v>
      </c>
      <c r="G260" s="34">
        <f t="shared" si="15"/>
        <v>0.00783899711052318</v>
      </c>
      <c r="H260" s="41">
        <f>_XLL.VOSEBINOMIAL(1,G260)</f>
        <v>0</v>
      </c>
      <c r="I260" s="33">
        <v>0.3</v>
      </c>
      <c r="J260" s="43">
        <f>_XLL.VOSEBETA(9,21)</f>
        <v>0.2242159901749381</v>
      </c>
      <c r="K260" s="33">
        <f>_XLL.VOSEBETA(4,9,U)</f>
        <v>0.20398587379467933</v>
      </c>
      <c r="L260" s="44">
        <f t="shared" si="16"/>
        <v>0</v>
      </c>
      <c r="M260" s="35">
        <f t="shared" si="17"/>
        <v>0</v>
      </c>
      <c r="N260" s="45">
        <f t="shared" si="18"/>
        <v>0</v>
      </c>
    </row>
    <row r="261" spans="2:14" ht="12.75">
      <c r="B261" s="40">
        <v>243</v>
      </c>
      <c r="C261" s="32">
        <v>8421.96</v>
      </c>
      <c r="D261" s="41">
        <v>1</v>
      </c>
      <c r="E261" s="33">
        <f t="shared" si="19"/>
        <v>0.005</v>
      </c>
      <c r="F261" s="42">
        <f>_XLL.VOSEEXPON(1,,_XLL.VOSEXBOUNDS(,20))</f>
        <v>0.7474082052162176</v>
      </c>
      <c r="G261" s="34">
        <f t="shared" si="15"/>
        <v>0.0024772922464582803</v>
      </c>
      <c r="H261" s="41">
        <f>_XLL.VOSEBINOMIAL(1,G261)</f>
        <v>0</v>
      </c>
      <c r="I261" s="33">
        <v>0.3</v>
      </c>
      <c r="J261" s="43">
        <f>_XLL.VOSEBETA(9,21)</f>
        <v>0.4002624010674162</v>
      </c>
      <c r="K261" s="33">
        <f>_XLL.VOSEBETA(4,9,U)</f>
        <v>0.20398587379467933</v>
      </c>
      <c r="L261" s="44">
        <f t="shared" si="16"/>
        <v>0</v>
      </c>
      <c r="M261" s="35">
        <f t="shared" si="17"/>
        <v>0</v>
      </c>
      <c r="N261" s="45">
        <f t="shared" si="18"/>
        <v>0</v>
      </c>
    </row>
    <row r="262" spans="2:14" ht="12.75">
      <c r="B262" s="40">
        <v>244</v>
      </c>
      <c r="C262" s="32">
        <v>4270.17</v>
      </c>
      <c r="D262" s="41">
        <v>5</v>
      </c>
      <c r="E262" s="33">
        <f t="shared" si="19"/>
        <v>0.025</v>
      </c>
      <c r="F262" s="42">
        <f>_XLL.VOSEEXPON(1,,_XLL.VOSEXBOUNDS(,20))</f>
        <v>0.4761696772968981</v>
      </c>
      <c r="G262" s="34">
        <f t="shared" si="15"/>
        <v>0.008995979633299907</v>
      </c>
      <c r="H262" s="41">
        <f>_XLL.VOSEBINOMIAL(1,G262)</f>
        <v>0</v>
      </c>
      <c r="I262" s="33">
        <v>0.3</v>
      </c>
      <c r="J262" s="43">
        <f>_XLL.VOSEBETA(9,21)</f>
        <v>0.37547432505166045</v>
      </c>
      <c r="K262" s="33">
        <f>_XLL.VOSEBETA(4,9,U)</f>
        <v>0.20398587379467933</v>
      </c>
      <c r="L262" s="44">
        <f t="shared" si="16"/>
        <v>0</v>
      </c>
      <c r="M262" s="35">
        <f t="shared" si="17"/>
        <v>0</v>
      </c>
      <c r="N262" s="45">
        <f t="shared" si="18"/>
        <v>0</v>
      </c>
    </row>
    <row r="263" spans="2:14" ht="12.75">
      <c r="B263" s="40">
        <v>245</v>
      </c>
      <c r="C263" s="32">
        <v>14238.83</v>
      </c>
      <c r="D263" s="41">
        <v>7</v>
      </c>
      <c r="E263" s="33">
        <f t="shared" si="19"/>
        <v>0.05</v>
      </c>
      <c r="F263" s="42">
        <f>_XLL.VOSEEXPON(1,,_XLL.VOSEXBOUNDS(,20))</f>
        <v>0.4131650436343629</v>
      </c>
      <c r="G263" s="34">
        <f t="shared" si="15"/>
        <v>0.016416843425036434</v>
      </c>
      <c r="H263" s="41">
        <f>_XLL.VOSEBINOMIAL(1,G263)</f>
        <v>0</v>
      </c>
      <c r="I263" s="33">
        <v>0.3</v>
      </c>
      <c r="J263" s="43">
        <f>_XLL.VOSEBETA(9,21)</f>
        <v>0.36260881490228813</v>
      </c>
      <c r="K263" s="33">
        <f>_XLL.VOSEBETA(4,9,U)</f>
        <v>0.20398587379467933</v>
      </c>
      <c r="L263" s="44">
        <f t="shared" si="16"/>
        <v>0</v>
      </c>
      <c r="M263" s="35">
        <f t="shared" si="17"/>
        <v>0</v>
      </c>
      <c r="N263" s="45">
        <f t="shared" si="18"/>
        <v>0</v>
      </c>
    </row>
    <row r="264" spans="2:14" ht="12.75">
      <c r="B264" s="40">
        <v>246</v>
      </c>
      <c r="C264" s="32">
        <v>14459.9</v>
      </c>
      <c r="D264" s="41">
        <v>5</v>
      </c>
      <c r="E264" s="33">
        <f t="shared" si="19"/>
        <v>0.025</v>
      </c>
      <c r="F264" s="42">
        <f>_XLL.VOSEEXPON(1,,_XLL.VOSEXBOUNDS(,20))</f>
        <v>0.4333972772006988</v>
      </c>
      <c r="G264" s="34">
        <f t="shared" si="15"/>
        <v>0.008461324632097417</v>
      </c>
      <c r="H264" s="41">
        <f>_XLL.VOSEBINOMIAL(1,G264)</f>
        <v>0</v>
      </c>
      <c r="I264" s="33">
        <v>0.3</v>
      </c>
      <c r="J264" s="43">
        <f>_XLL.VOSEBETA(9,21)</f>
        <v>0.17743796855431127</v>
      </c>
      <c r="K264" s="33">
        <f>_XLL.VOSEBETA(4,9,U)</f>
        <v>0.20398587379467933</v>
      </c>
      <c r="L264" s="44">
        <f t="shared" si="16"/>
        <v>0</v>
      </c>
      <c r="M264" s="35">
        <f t="shared" si="17"/>
        <v>0</v>
      </c>
      <c r="N264" s="45">
        <f t="shared" si="18"/>
        <v>0</v>
      </c>
    </row>
    <row r="265" spans="2:14" ht="12.75">
      <c r="B265" s="40">
        <v>247</v>
      </c>
      <c r="C265" s="32">
        <v>12803.67</v>
      </c>
      <c r="D265" s="41">
        <v>4</v>
      </c>
      <c r="E265" s="33">
        <f t="shared" si="19"/>
        <v>0.02</v>
      </c>
      <c r="F265" s="42">
        <f>_XLL.VOSEEXPON(1,,_XLL.VOSEXBOUNDS(,20))</f>
        <v>0.2883365531915882</v>
      </c>
      <c r="G265" s="34">
        <f t="shared" si="15"/>
        <v>0.005318452465586827</v>
      </c>
      <c r="H265" s="41">
        <f>_XLL.VOSEBINOMIAL(1,G265)</f>
        <v>0</v>
      </c>
      <c r="I265" s="33">
        <v>0.3</v>
      </c>
      <c r="J265" s="43">
        <f>_XLL.VOSEBETA(9,21)</f>
        <v>0.27590690826080744</v>
      </c>
      <c r="K265" s="33">
        <f>_XLL.VOSEBETA(4,9,U)</f>
        <v>0.20398587379467933</v>
      </c>
      <c r="L265" s="44">
        <f t="shared" si="16"/>
        <v>0</v>
      </c>
      <c r="M265" s="35">
        <f t="shared" si="17"/>
        <v>0</v>
      </c>
      <c r="N265" s="45">
        <f t="shared" si="18"/>
        <v>0</v>
      </c>
    </row>
    <row r="266" spans="2:14" ht="12.75">
      <c r="B266" s="40">
        <v>248</v>
      </c>
      <c r="C266" s="32">
        <v>1582.26</v>
      </c>
      <c r="D266" s="41">
        <v>7</v>
      </c>
      <c r="E266" s="33">
        <f t="shared" si="19"/>
        <v>0.05</v>
      </c>
      <c r="F266" s="42">
        <f>_XLL.VOSEEXPON(1,,_XLL.VOSEXBOUNDS(,20))</f>
        <v>0.509629392341128</v>
      </c>
      <c r="G266" s="34">
        <f t="shared" si="15"/>
        <v>0.018828452142705565</v>
      </c>
      <c r="H266" s="41">
        <f>_XLL.VOSEBINOMIAL(1,G266)</f>
        <v>0</v>
      </c>
      <c r="I266" s="33">
        <v>0.3</v>
      </c>
      <c r="J266" s="43">
        <f>_XLL.VOSEBETA(9,21)</f>
        <v>0.3344356574683248</v>
      </c>
      <c r="K266" s="33">
        <f>_XLL.VOSEBETA(4,9,U)</f>
        <v>0.20398587379467933</v>
      </c>
      <c r="L266" s="44">
        <f t="shared" si="16"/>
        <v>0</v>
      </c>
      <c r="M266" s="35">
        <f t="shared" si="17"/>
        <v>0</v>
      </c>
      <c r="N266" s="45">
        <f t="shared" si="18"/>
        <v>0</v>
      </c>
    </row>
    <row r="267" spans="2:14" ht="12.75">
      <c r="B267" s="40">
        <v>249</v>
      </c>
      <c r="C267" s="32">
        <v>2081.09</v>
      </c>
      <c r="D267" s="41">
        <v>2</v>
      </c>
      <c r="E267" s="33">
        <f t="shared" si="19"/>
        <v>0.01</v>
      </c>
      <c r="F267" s="42">
        <f>_XLL.VOSEEXPON(1,,_XLL.VOSEXBOUNDS(,20))</f>
        <v>2.175131565389068</v>
      </c>
      <c r="G267" s="34">
        <f t="shared" si="15"/>
        <v>0.012093201293780814</v>
      </c>
      <c r="H267" s="41">
        <f>_XLL.VOSEBINOMIAL(1,G267)</f>
        <v>0</v>
      </c>
      <c r="I267" s="33">
        <v>0.3</v>
      </c>
      <c r="J267" s="43">
        <f>_XLL.VOSEBETA(9,21)</f>
        <v>0.25699326853019927</v>
      </c>
      <c r="K267" s="33">
        <f>_XLL.VOSEBETA(4,9,U)</f>
        <v>0.20398587379467933</v>
      </c>
      <c r="L267" s="44">
        <f t="shared" si="16"/>
        <v>0</v>
      </c>
      <c r="M267" s="35">
        <f t="shared" si="17"/>
        <v>0</v>
      </c>
      <c r="N267" s="45">
        <f t="shared" si="18"/>
        <v>0</v>
      </c>
    </row>
    <row r="268" spans="2:14" ht="13.5" thickBot="1">
      <c r="B268" s="46">
        <v>250</v>
      </c>
      <c r="C268" s="47">
        <v>14383.7</v>
      </c>
      <c r="D268" s="48">
        <v>5</v>
      </c>
      <c r="E268" s="49">
        <f t="shared" si="19"/>
        <v>0.025</v>
      </c>
      <c r="F268" s="50">
        <f>_XLL.VOSEEXPON(1,,_XLL.VOSEXBOUNDS(,20))</f>
        <v>0.5652552356961096</v>
      </c>
      <c r="G268" s="51">
        <f t="shared" si="15"/>
        <v>0.010109549113290052</v>
      </c>
      <c r="H268" s="48">
        <f>_XLL.VOSEBINOMIAL(1,G268)</f>
        <v>0</v>
      </c>
      <c r="I268" s="49">
        <v>0.3</v>
      </c>
      <c r="J268" s="52">
        <f>_XLL.VOSEBETA(9,21)</f>
        <v>0.23058613190613245</v>
      </c>
      <c r="K268" s="49">
        <f>_XLL.VOSEBETA(4,9,U)</f>
        <v>0.20398587379467933</v>
      </c>
      <c r="L268" s="53">
        <f t="shared" si="16"/>
        <v>0</v>
      </c>
      <c r="M268" s="54">
        <f t="shared" si="17"/>
        <v>0</v>
      </c>
      <c r="N268" s="55">
        <f t="shared" si="18"/>
        <v>0</v>
      </c>
    </row>
    <row r="269" spans="12:14" ht="12.75">
      <c r="L269" s="1" t="s">
        <v>38</v>
      </c>
      <c r="M269" s="1" t="s">
        <v>39</v>
      </c>
      <c r="N269" s="1" t="s">
        <v>40</v>
      </c>
    </row>
    <row r="270" spans="12:14" ht="12.75">
      <c r="L270" s="17">
        <f>_XLL.VOSEOUTPUT('Credit Risk'!L269)+SUM(L19:L268)</f>
        <v>11923.082999999999</v>
      </c>
      <c r="M270" s="17">
        <f>_XLL.VOSEOUTPUT('Credit Risk'!M269)+SUM(M19:M268)</f>
        <v>10744.80297802134</v>
      </c>
      <c r="N270" s="17">
        <f>_XLL.VOSEOUTPUT('Credit Risk'!N269)+SUM(N19:N268)</f>
        <v>8107.135013604955</v>
      </c>
    </row>
  </sheetData>
  <sheetProtection/>
  <mergeCells count="4">
    <mergeCell ref="B4:I6"/>
    <mergeCell ref="I17:K17"/>
    <mergeCell ref="L17:N17"/>
    <mergeCell ref="B10:C10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0.421875" style="0" customWidth="1"/>
    <col min="4" max="4" width="9.421875" style="0" bestFit="1" customWidth="1"/>
    <col min="5" max="5" width="10.140625" style="0" customWidth="1"/>
    <col min="6" max="6" width="9.8515625" style="0" customWidth="1"/>
  </cols>
  <sheetData>
    <row r="1" spans="1:9" ht="12.75">
      <c r="A1" t="s">
        <v>19</v>
      </c>
      <c r="E1" t="s">
        <v>20</v>
      </c>
      <c r="G1" t="s">
        <v>21</v>
      </c>
      <c r="I1" t="s">
        <v>22</v>
      </c>
    </row>
    <row r="2" spans="5:10" ht="12.75">
      <c r="E2">
        <v>13.6033291015625</v>
      </c>
      <c r="F2">
        <v>0</v>
      </c>
      <c r="G2">
        <v>13.616548828125</v>
      </c>
      <c r="H2">
        <v>0</v>
      </c>
      <c r="I2">
        <v>16.565826171875</v>
      </c>
      <c r="J2">
        <v>0</v>
      </c>
    </row>
    <row r="3" spans="1:10" ht="12.75">
      <c r="A3">
        <v>2.206016357421875</v>
      </c>
      <c r="B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>
        <v>31.3762890625</v>
      </c>
      <c r="B4">
        <v>0</v>
      </c>
      <c r="E4">
        <v>4.385654474431818</v>
      </c>
      <c r="F4">
        <v>3.92694461513716</v>
      </c>
      <c r="G4">
        <v>4.385654474431818</v>
      </c>
      <c r="H4">
        <v>3.9965591520518267</v>
      </c>
      <c r="I4">
        <v>4.385654474431818</v>
      </c>
      <c r="J4">
        <v>4.812532822445046</v>
      </c>
    </row>
    <row r="5" spans="5:10" ht="12.75">
      <c r="E5">
        <v>13.156963423295455</v>
      </c>
      <c r="F5">
        <v>4.49527312962083</v>
      </c>
      <c r="G5">
        <v>13.156963423295455</v>
      </c>
      <c r="H5">
        <v>4.359467721541399</v>
      </c>
      <c r="I5">
        <v>13.156963423295455</v>
      </c>
      <c r="J5">
        <v>3.023096857163132</v>
      </c>
    </row>
    <row r="6" spans="5:10" ht="12.75">
      <c r="E6">
        <v>21.928272372159093</v>
      </c>
      <c r="F6">
        <v>1.9001344911954001</v>
      </c>
      <c r="G6">
        <v>21.928272372159093</v>
      </c>
      <c r="H6">
        <v>1.9412184801942196</v>
      </c>
      <c r="I6">
        <v>21.928272372159093</v>
      </c>
      <c r="J6">
        <v>1.4310922834588782</v>
      </c>
    </row>
    <row r="7" spans="5:10" ht="12.75">
      <c r="E7">
        <v>30.699581321022727</v>
      </c>
      <c r="F7">
        <v>0.7086988102296357</v>
      </c>
      <c r="G7">
        <v>30.699581321022727</v>
      </c>
      <c r="H7">
        <v>0.7269583608957777</v>
      </c>
      <c r="I7">
        <v>30.699581321022727</v>
      </c>
      <c r="J7">
        <v>0.7965728978104439</v>
      </c>
    </row>
    <row r="8" spans="5:10" ht="12.75">
      <c r="E8">
        <v>39.47089026988637</v>
      </c>
      <c r="F8">
        <v>0.2579161531592555</v>
      </c>
      <c r="G8">
        <v>39.47089026988637</v>
      </c>
      <c r="H8">
        <v>0.23965660249311355</v>
      </c>
      <c r="I8">
        <v>39.47089026988637</v>
      </c>
      <c r="J8">
        <v>0.4793132049862271</v>
      </c>
    </row>
    <row r="9" spans="5:10" ht="12.75">
      <c r="E9">
        <v>48.24219921875</v>
      </c>
      <c r="F9">
        <v>0.0696145369146663</v>
      </c>
      <c r="G9">
        <v>48.24219921875</v>
      </c>
      <c r="H9">
        <v>0.09586264099724541</v>
      </c>
      <c r="I9">
        <v>48.24219921875</v>
      </c>
      <c r="J9">
        <v>0.3149772489909492</v>
      </c>
    </row>
    <row r="10" spans="5:10" ht="12.75">
      <c r="E10">
        <v>57.01350816761364</v>
      </c>
      <c r="F10">
        <v>0.0262481040825791</v>
      </c>
      <c r="G10">
        <v>57.01350816761364</v>
      </c>
      <c r="H10">
        <v>0.0262481040825791</v>
      </c>
      <c r="I10">
        <v>57.01350816761364</v>
      </c>
      <c r="J10">
        <v>0.19857261349429406</v>
      </c>
    </row>
    <row r="11" spans="5:10" ht="12.75">
      <c r="E11">
        <v>65.78481711647727</v>
      </c>
      <c r="F11">
        <v>0.010270997249704865</v>
      </c>
      <c r="G11">
        <v>65.78481711647727</v>
      </c>
      <c r="H11">
        <v>0.009129775333070992</v>
      </c>
      <c r="I11">
        <v>65.78481711647727</v>
      </c>
      <c r="J11">
        <v>0.10270997249704866</v>
      </c>
    </row>
    <row r="12" spans="5:10" ht="12.75">
      <c r="E12">
        <v>74.27660298295454</v>
      </c>
      <c r="F12">
        <v>0.006094550474810521</v>
      </c>
      <c r="G12">
        <v>74.5561260653409</v>
      </c>
      <c r="H12">
        <v>0.0034236657499016215</v>
      </c>
      <c r="I12">
        <v>74.5561260653409</v>
      </c>
      <c r="J12">
        <v>0.0741794245812018</v>
      </c>
    </row>
    <row r="13" spans="5:10" ht="12.75">
      <c r="E13">
        <v>78.382734375</v>
      </c>
      <c r="F13">
        <v>0</v>
      </c>
      <c r="G13">
        <v>83.32743501420455</v>
      </c>
      <c r="H13">
        <v>0.001141221916633874</v>
      </c>
      <c r="I13">
        <v>83.32743501420455</v>
      </c>
      <c r="J13">
        <v>0.05820231774832756</v>
      </c>
    </row>
    <row r="14" spans="5:10" ht="12.75">
      <c r="E14">
        <v>78.382734375</v>
      </c>
      <c r="F14">
        <v>0</v>
      </c>
      <c r="G14">
        <v>90.26864630681818</v>
      </c>
      <c r="H14">
        <v>0.0019584792517216994</v>
      </c>
      <c r="I14">
        <v>92.09874396306819</v>
      </c>
      <c r="J14">
        <v>0.03994276708218559</v>
      </c>
    </row>
    <row r="15" spans="5:10" ht="12.75">
      <c r="E15">
        <v>78.382734375</v>
      </c>
      <c r="F15">
        <v>0</v>
      </c>
      <c r="G15">
        <v>92.824203125</v>
      </c>
      <c r="H15">
        <v>0</v>
      </c>
      <c r="I15">
        <v>100.87005291193182</v>
      </c>
      <c r="J15">
        <v>0.019400772582775856</v>
      </c>
    </row>
    <row r="16" spans="5:10" ht="12.75">
      <c r="E16">
        <v>78.382734375</v>
      </c>
      <c r="F16">
        <v>0</v>
      </c>
      <c r="G16">
        <v>92.824203125</v>
      </c>
      <c r="H16">
        <v>0</v>
      </c>
      <c r="I16">
        <v>109.64136186079546</v>
      </c>
      <c r="J16">
        <v>0.010270997249704865</v>
      </c>
    </row>
    <row r="17" spans="5:10" ht="12.75">
      <c r="E17">
        <v>78.382734375</v>
      </c>
      <c r="F17">
        <v>0</v>
      </c>
      <c r="G17">
        <v>92.824203125</v>
      </c>
      <c r="H17">
        <v>0</v>
      </c>
      <c r="I17">
        <v>118.41267080965909</v>
      </c>
      <c r="J17">
        <v>0.01141221916633874</v>
      </c>
    </row>
    <row r="18" spans="5:10" ht="12.75">
      <c r="E18">
        <v>78.382734375</v>
      </c>
      <c r="F18">
        <v>0</v>
      </c>
      <c r="G18">
        <v>92.824203125</v>
      </c>
      <c r="H18">
        <v>0</v>
      </c>
      <c r="I18">
        <v>127.18397975852274</v>
      </c>
      <c r="J18">
        <v>0.004564887666535496</v>
      </c>
    </row>
    <row r="19" spans="5:10" ht="12.75">
      <c r="E19">
        <v>78.382734375</v>
      </c>
      <c r="F19">
        <v>0</v>
      </c>
      <c r="G19">
        <v>92.824203125</v>
      </c>
      <c r="H19">
        <v>0</v>
      </c>
      <c r="I19">
        <v>135.9552887073864</v>
      </c>
      <c r="J19">
        <v>0.006847331499803243</v>
      </c>
    </row>
    <row r="20" spans="5:10" ht="12.75">
      <c r="E20">
        <v>78.382734375</v>
      </c>
      <c r="F20">
        <v>0</v>
      </c>
      <c r="G20">
        <v>92.824203125</v>
      </c>
      <c r="H20">
        <v>0</v>
      </c>
      <c r="I20">
        <v>144.72659765625002</v>
      </c>
      <c r="J20">
        <v>0.006847331499803243</v>
      </c>
    </row>
    <row r="21" spans="5:10" ht="12.75">
      <c r="E21">
        <v>78.382734375</v>
      </c>
      <c r="F21">
        <v>0</v>
      </c>
      <c r="G21">
        <v>92.824203125</v>
      </c>
      <c r="H21">
        <v>0</v>
      </c>
      <c r="I21">
        <v>153.49790660511366</v>
      </c>
      <c r="J21">
        <v>0.004564887666535496</v>
      </c>
    </row>
    <row r="22" spans="5:10" ht="12.75">
      <c r="E22">
        <v>78.382734375</v>
      </c>
      <c r="F22">
        <v>0</v>
      </c>
      <c r="G22">
        <v>92.824203125</v>
      </c>
      <c r="H22">
        <v>0</v>
      </c>
      <c r="I22">
        <v>162.26921555397726</v>
      </c>
      <c r="J22">
        <v>0</v>
      </c>
    </row>
    <row r="23" spans="5:10" ht="12.75">
      <c r="E23">
        <v>78.382734375</v>
      </c>
      <c r="F23">
        <v>0</v>
      </c>
      <c r="G23">
        <v>92.824203125</v>
      </c>
      <c r="H23">
        <v>0</v>
      </c>
      <c r="I23">
        <v>171.04052450284092</v>
      </c>
      <c r="J23">
        <v>0.002282443833267748</v>
      </c>
    </row>
    <row r="24" spans="5:10" ht="12.75">
      <c r="E24">
        <v>78.382734375</v>
      </c>
      <c r="F24">
        <v>0</v>
      </c>
      <c r="G24">
        <v>92.824203125</v>
      </c>
      <c r="H24">
        <v>0</v>
      </c>
      <c r="I24">
        <v>179.81183345170456</v>
      </c>
      <c r="J24">
        <v>0.001141221916633874</v>
      </c>
    </row>
    <row r="25" spans="5:10" ht="12.75">
      <c r="E25">
        <v>78.382734375</v>
      </c>
      <c r="F25">
        <v>0</v>
      </c>
      <c r="G25">
        <v>92.824203125</v>
      </c>
      <c r="H25">
        <v>0</v>
      </c>
      <c r="I25">
        <v>188.5831424005682</v>
      </c>
      <c r="J25">
        <v>0.002282443833267748</v>
      </c>
    </row>
    <row r="26" spans="5:10" ht="12.75">
      <c r="E26">
        <v>78.382734375</v>
      </c>
      <c r="F26">
        <v>0</v>
      </c>
      <c r="G26">
        <v>92.824203125</v>
      </c>
      <c r="H26">
        <v>0</v>
      </c>
      <c r="I26">
        <v>192.968796875</v>
      </c>
      <c r="J26">
        <v>0</v>
      </c>
    </row>
    <row r="28" spans="3:6" ht="12.75">
      <c r="C28" s="71" t="s">
        <v>31</v>
      </c>
      <c r="D28" s="71"/>
      <c r="E28" s="71"/>
      <c r="F28" s="71"/>
    </row>
    <row r="29" spans="3:6" ht="14.25">
      <c r="C29" t="s">
        <v>27</v>
      </c>
      <c r="D29" t="s">
        <v>28</v>
      </c>
      <c r="E29" t="s">
        <v>29</v>
      </c>
      <c r="F29" t="s">
        <v>30</v>
      </c>
    </row>
    <row r="30" spans="2:6" ht="12.75">
      <c r="B30" t="s">
        <v>26</v>
      </c>
      <c r="C30" s="15">
        <v>13603.33</v>
      </c>
      <c r="D30" s="15">
        <v>13616.55</v>
      </c>
      <c r="E30" s="15">
        <v>16565.83</v>
      </c>
      <c r="F30" s="14">
        <f>(E30-C30)/C30</f>
        <v>0.21777755887712802</v>
      </c>
    </row>
    <row r="31" spans="2:6" ht="12.75">
      <c r="B31" t="s">
        <v>32</v>
      </c>
      <c r="C31" s="15">
        <v>31376.29</v>
      </c>
      <c r="D31" s="15">
        <v>31705.57</v>
      </c>
      <c r="E31" s="15">
        <v>51572.54</v>
      </c>
      <c r="F31" s="14">
        <f>(E31-C31)/C31</f>
        <v>0.6436787140863371</v>
      </c>
    </row>
    <row r="32" spans="2:6" ht="12.75">
      <c r="B32" t="s">
        <v>33</v>
      </c>
      <c r="C32" s="15">
        <v>43756.46</v>
      </c>
      <c r="D32" s="15">
        <v>44998.07</v>
      </c>
      <c r="E32" s="15">
        <v>86858.27</v>
      </c>
      <c r="F32" s="14">
        <f>(E32-C32)/C32</f>
        <v>0.9850387805594878</v>
      </c>
    </row>
    <row r="33" spans="2:6" ht="12.75">
      <c r="B33" t="s">
        <v>34</v>
      </c>
      <c r="C33" s="15">
        <v>49052.66</v>
      </c>
      <c r="D33" s="15">
        <v>50084.55</v>
      </c>
      <c r="E33" s="15">
        <v>101242.2</v>
      </c>
      <c r="F33" s="14">
        <f>(E33-C33)/C33</f>
        <v>1.063949233334135</v>
      </c>
    </row>
    <row r="34" spans="2:6" ht="12.75">
      <c r="B34" t="s">
        <v>35</v>
      </c>
      <c r="C34" s="15">
        <v>63761.75</v>
      </c>
      <c r="D34" s="15">
        <v>64043.7</v>
      </c>
      <c r="E34" s="15">
        <v>148833</v>
      </c>
      <c r="F34" s="14">
        <f>(E34-C34)/C34</f>
        <v>1.3342050680854902</v>
      </c>
    </row>
    <row r="599" spans="4:12" ht="12.75">
      <c r="D599" t="s">
        <v>23</v>
      </c>
      <c r="H599" t="s">
        <v>24</v>
      </c>
      <c r="L599" t="s">
        <v>25</v>
      </c>
    </row>
    <row r="601" spans="3:12" ht="12.75">
      <c r="C601">
        <v>0</v>
      </c>
      <c r="D601">
        <f>$F$3</f>
        <v>0</v>
      </c>
      <c r="G601">
        <v>0</v>
      </c>
      <c r="H601">
        <f>$H$3</f>
        <v>0</v>
      </c>
      <c r="K601">
        <v>0</v>
      </c>
      <c r="L601">
        <f>$J$3</f>
        <v>0</v>
      </c>
    </row>
    <row r="602" spans="3:12" ht="12.75">
      <c r="C602">
        <v>4.385654474431818</v>
      </c>
      <c r="D602">
        <f>$F$4</f>
        <v>3.92694461513716</v>
      </c>
      <c r="G602">
        <v>4.385654474431818</v>
      </c>
      <c r="H602">
        <f>$H$4</f>
        <v>3.9965591520518267</v>
      </c>
      <c r="K602">
        <v>4.385654474431818</v>
      </c>
      <c r="L602">
        <f>$J$4</f>
        <v>4.812532822445046</v>
      </c>
    </row>
    <row r="603" spans="3:12" ht="12.75">
      <c r="C603">
        <v>13.156963423295455</v>
      </c>
      <c r="D603">
        <f>$F$5</f>
        <v>4.49527312962083</v>
      </c>
      <c r="G603">
        <v>13.156963423295455</v>
      </c>
      <c r="H603">
        <f>$H$5</f>
        <v>4.359467721541399</v>
      </c>
      <c r="K603">
        <v>13.156963423295455</v>
      </c>
      <c r="L603">
        <f>$J$5</f>
        <v>3.023096857163132</v>
      </c>
    </row>
    <row r="604" spans="3:12" ht="12.75">
      <c r="C604">
        <v>21.928272372159093</v>
      </c>
      <c r="D604">
        <f>$F$6</f>
        <v>1.9001344911954001</v>
      </c>
      <c r="G604">
        <v>21.928272372159093</v>
      </c>
      <c r="H604">
        <f>$H$6</f>
        <v>1.9412184801942196</v>
      </c>
      <c r="K604">
        <v>21.928272372159093</v>
      </c>
      <c r="L604">
        <f>$J$6</f>
        <v>1.4310922834588782</v>
      </c>
    </row>
    <row r="605" spans="3:12" ht="12.75">
      <c r="C605">
        <v>30.699581321022727</v>
      </c>
      <c r="D605">
        <f>$F$7</f>
        <v>0.7086988102296357</v>
      </c>
      <c r="G605">
        <v>30.699581321022727</v>
      </c>
      <c r="H605">
        <f>$H$7</f>
        <v>0.7269583608957777</v>
      </c>
      <c r="K605">
        <v>30.699581321022727</v>
      </c>
      <c r="L605">
        <f>$J$7</f>
        <v>0.7965728978104439</v>
      </c>
    </row>
    <row r="606" spans="3:12" ht="12.75">
      <c r="C606">
        <v>39.47089026988637</v>
      </c>
      <c r="D606">
        <f>$F$8</f>
        <v>0.2579161531592555</v>
      </c>
      <c r="G606">
        <v>39.47089026988637</v>
      </c>
      <c r="H606">
        <f>$H$8</f>
        <v>0.23965660249311355</v>
      </c>
      <c r="K606">
        <v>39.47089026988637</v>
      </c>
      <c r="L606">
        <f>$J$8</f>
        <v>0.4793132049862271</v>
      </c>
    </row>
    <row r="607" spans="3:12" ht="12.75">
      <c r="C607">
        <v>48.24219921875</v>
      </c>
      <c r="D607">
        <f>$F$9</f>
        <v>0.0696145369146663</v>
      </c>
      <c r="G607">
        <v>48.24219921875</v>
      </c>
      <c r="H607">
        <f>$H$9</f>
        <v>0.09586264099724541</v>
      </c>
      <c r="K607">
        <v>48.24219921875</v>
      </c>
      <c r="L607">
        <f>$J$9</f>
        <v>0.3149772489909492</v>
      </c>
    </row>
    <row r="608" spans="3:12" ht="12.75">
      <c r="C608">
        <v>57.01350816761364</v>
      </c>
      <c r="D608">
        <f>$F$10</f>
        <v>0.0262481040825791</v>
      </c>
      <c r="G608">
        <v>57.01350816761364</v>
      </c>
      <c r="H608">
        <f>$H$10</f>
        <v>0.0262481040825791</v>
      </c>
      <c r="K608">
        <v>57.01350816761364</v>
      </c>
      <c r="L608">
        <f>$J$10</f>
        <v>0.19857261349429406</v>
      </c>
    </row>
    <row r="609" spans="3:12" ht="12.75">
      <c r="C609">
        <v>65.78481711647727</v>
      </c>
      <c r="D609">
        <f>$F$11</f>
        <v>0.010270997249704865</v>
      </c>
      <c r="G609">
        <v>65.78481711647727</v>
      </c>
      <c r="H609">
        <f>$H$11</f>
        <v>0.009129775333070992</v>
      </c>
      <c r="K609">
        <v>65.78481711647727</v>
      </c>
      <c r="L609">
        <f>$J$11</f>
        <v>0.10270997249704866</v>
      </c>
    </row>
    <row r="610" spans="3:12" ht="12.75">
      <c r="C610">
        <v>74.27660298295454</v>
      </c>
      <c r="D610">
        <f>$F$12</f>
        <v>0.006094550474810521</v>
      </c>
      <c r="G610">
        <v>74.5561260653409</v>
      </c>
      <c r="H610">
        <f>$H$12</f>
        <v>0.0034236657499016215</v>
      </c>
      <c r="K610">
        <v>74.5561260653409</v>
      </c>
      <c r="L610">
        <f>$J$12</f>
        <v>0.0741794245812018</v>
      </c>
    </row>
    <row r="611" spans="3:12" ht="12.75">
      <c r="C611">
        <v>78.382734375</v>
      </c>
      <c r="D611">
        <f>$F$13</f>
        <v>0</v>
      </c>
      <c r="G611">
        <v>83.32743501420455</v>
      </c>
      <c r="H611">
        <f>$H$13</f>
        <v>0.001141221916633874</v>
      </c>
      <c r="K611">
        <v>83.32743501420455</v>
      </c>
      <c r="L611">
        <f>$J$13</f>
        <v>0.05820231774832756</v>
      </c>
    </row>
    <row r="612" spans="3:12" ht="12.75">
      <c r="C612">
        <v>78.382734375</v>
      </c>
      <c r="D612">
        <f>$F$14</f>
        <v>0</v>
      </c>
      <c r="G612">
        <v>90.26864630681818</v>
      </c>
      <c r="H612">
        <f>$H$14</f>
        <v>0.0019584792517216994</v>
      </c>
      <c r="K612">
        <v>92.09874396306819</v>
      </c>
      <c r="L612">
        <f>$J$14</f>
        <v>0.03994276708218559</v>
      </c>
    </row>
    <row r="613" spans="3:12" ht="12.75">
      <c r="C613">
        <v>78.382734375</v>
      </c>
      <c r="D613">
        <f>$F$15</f>
        <v>0</v>
      </c>
      <c r="G613">
        <v>92.824203125</v>
      </c>
      <c r="H613">
        <f>$H$15</f>
        <v>0</v>
      </c>
      <c r="K613">
        <v>100.87005291193182</v>
      </c>
      <c r="L613">
        <f>$J$15</f>
        <v>0.019400772582775856</v>
      </c>
    </row>
    <row r="614" spans="3:12" ht="12.75">
      <c r="C614">
        <v>78.382734375</v>
      </c>
      <c r="D614">
        <f>$F$16</f>
        <v>0</v>
      </c>
      <c r="G614">
        <v>92.824203125</v>
      </c>
      <c r="H614">
        <f>$H$16</f>
        <v>0</v>
      </c>
      <c r="K614">
        <v>109.64136186079546</v>
      </c>
      <c r="L614">
        <f>$J$16</f>
        <v>0.010270997249704865</v>
      </c>
    </row>
    <row r="615" spans="3:12" ht="12.75">
      <c r="C615">
        <v>78.382734375</v>
      </c>
      <c r="D615">
        <f>$F$17</f>
        <v>0</v>
      </c>
      <c r="G615">
        <v>92.824203125</v>
      </c>
      <c r="H615">
        <f>$H$17</f>
        <v>0</v>
      </c>
      <c r="K615">
        <v>118.41267080965909</v>
      </c>
      <c r="L615">
        <f>$J$17</f>
        <v>0.01141221916633874</v>
      </c>
    </row>
    <row r="616" spans="3:12" ht="12.75">
      <c r="C616">
        <v>78.382734375</v>
      </c>
      <c r="D616">
        <f>$F$18</f>
        <v>0</v>
      </c>
      <c r="G616">
        <v>92.824203125</v>
      </c>
      <c r="H616">
        <f>$H$18</f>
        <v>0</v>
      </c>
      <c r="K616">
        <v>127.18397975852274</v>
      </c>
      <c r="L616">
        <f>$J$18</f>
        <v>0.004564887666535496</v>
      </c>
    </row>
    <row r="617" spans="3:12" ht="12.75">
      <c r="C617">
        <v>78.382734375</v>
      </c>
      <c r="D617">
        <f>$F$19</f>
        <v>0</v>
      </c>
      <c r="G617">
        <v>92.824203125</v>
      </c>
      <c r="H617">
        <f>$H$19</f>
        <v>0</v>
      </c>
      <c r="K617">
        <v>135.9552887073864</v>
      </c>
      <c r="L617">
        <f>$J$19</f>
        <v>0.006847331499803243</v>
      </c>
    </row>
    <row r="618" spans="3:12" ht="12.75">
      <c r="C618">
        <v>78.382734375</v>
      </c>
      <c r="D618">
        <f>$F$20</f>
        <v>0</v>
      </c>
      <c r="G618">
        <v>92.824203125</v>
      </c>
      <c r="H618">
        <f>$H$20</f>
        <v>0</v>
      </c>
      <c r="K618">
        <v>144.72659765625002</v>
      </c>
      <c r="L618">
        <f>$J$20</f>
        <v>0.006847331499803243</v>
      </c>
    </row>
    <row r="619" spans="3:12" ht="12.75">
      <c r="C619">
        <v>78.382734375</v>
      </c>
      <c r="D619">
        <f>$F$21</f>
        <v>0</v>
      </c>
      <c r="G619">
        <v>92.824203125</v>
      </c>
      <c r="H619">
        <f>$H$21</f>
        <v>0</v>
      </c>
      <c r="K619">
        <v>153.49790660511366</v>
      </c>
      <c r="L619">
        <f>$J$21</f>
        <v>0.004564887666535496</v>
      </c>
    </row>
    <row r="620" spans="3:12" ht="12.75">
      <c r="C620">
        <v>78.382734375</v>
      </c>
      <c r="D620">
        <f>$F$22</f>
        <v>0</v>
      </c>
      <c r="G620">
        <v>92.824203125</v>
      </c>
      <c r="H620">
        <f>$H$22</f>
        <v>0</v>
      </c>
      <c r="K620">
        <v>162.26921555397726</v>
      </c>
      <c r="L620">
        <f>$J$22</f>
        <v>0</v>
      </c>
    </row>
    <row r="621" spans="3:12" ht="12.75">
      <c r="C621">
        <v>78.382734375</v>
      </c>
      <c r="D621">
        <f>$F$23</f>
        <v>0</v>
      </c>
      <c r="G621">
        <v>92.824203125</v>
      </c>
      <c r="H621">
        <f>$H$23</f>
        <v>0</v>
      </c>
      <c r="K621">
        <v>171.04052450284092</v>
      </c>
      <c r="L621">
        <f>$J$23</f>
        <v>0.002282443833267748</v>
      </c>
    </row>
    <row r="622" spans="3:12" ht="12.75">
      <c r="C622">
        <v>78.382734375</v>
      </c>
      <c r="D622">
        <f>$F$24</f>
        <v>0</v>
      </c>
      <c r="G622">
        <v>92.824203125</v>
      </c>
      <c r="H622">
        <f>$H$24</f>
        <v>0</v>
      </c>
      <c r="K622">
        <v>179.81183345170456</v>
      </c>
      <c r="L622">
        <f>$J$24</f>
        <v>0.001141221916633874</v>
      </c>
    </row>
    <row r="623" spans="3:12" ht="12.75">
      <c r="C623">
        <v>78.382734375</v>
      </c>
      <c r="D623">
        <f>$F$25</f>
        <v>0</v>
      </c>
      <c r="G623">
        <v>92.824203125</v>
      </c>
      <c r="H623">
        <f>$H$25</f>
        <v>0</v>
      </c>
      <c r="K623">
        <v>188.5831424005682</v>
      </c>
      <c r="L623">
        <f>$J$25</f>
        <v>0.002282443833267748</v>
      </c>
    </row>
    <row r="624" spans="3:12" ht="12.75">
      <c r="C624">
        <v>78.382734375</v>
      </c>
      <c r="D624">
        <f>$F$26</f>
        <v>0</v>
      </c>
      <c r="G624">
        <v>92.824203125</v>
      </c>
      <c r="H624">
        <f>$H$26</f>
        <v>0</v>
      </c>
      <c r="K624">
        <v>192.968796875</v>
      </c>
      <c r="L624">
        <f>$J$26</f>
        <v>0</v>
      </c>
    </row>
  </sheetData>
  <sheetProtection/>
  <mergeCells count="1">
    <mergeCell ref="C28:F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2009-11-14T09:57:46Z</dcterms:modified>
  <cp:category/>
  <cp:version/>
  <cp:contentType/>
  <cp:contentStatus/>
</cp:coreProperties>
</file>